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JPS00007531\fs1\vfs0053\FeliCa認定室\測定結果\性能検定\規定書\事前測定\リーダライタ事前測定\"/>
    </mc:Choice>
  </mc:AlternateContent>
  <xr:revisionPtr revIDLastSave="0" documentId="13_ncr:1_{FE4A4757-38D5-4713-9328-A219C6D2C2B0}" xr6:coauthVersionLast="36" xr6:coauthVersionMax="36" xr10:uidLastSave="{00000000-0000-0000-0000-000000000000}"/>
  <bookViews>
    <workbookView xWindow="-15" yWindow="-15" windowWidth="14520" windowHeight="13350" xr2:uid="{00000000-000D-0000-FFFF-FFFF00000000}"/>
  </bookViews>
  <sheets>
    <sheet name="申請書 " sheetId="26" r:id="rId1"/>
    <sheet name="メニュー" sheetId="28" r:id="rId2"/>
    <sheet name="ガイドライン" sheetId="29" r:id="rId3"/>
  </sheets>
  <definedNames>
    <definedName name="_xlnm.Print_Area" localSheetId="2">ガイドライン!$A$1:$A$95</definedName>
    <definedName name="_xlnm.Print_Area" localSheetId="1">メニュー!$A$1:$Q$22</definedName>
    <definedName name="_xlnm.Print_Area" localSheetId="0">'申請書 '!$A$1:$R$36</definedName>
    <definedName name="チェック1" localSheetId="0">'申請書 '!#REF!</definedName>
    <definedName name="チェック2" localSheetId="0">'申請書 '!#REF!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X15" i="28" l="1"/>
  <c r="AB11" i="28"/>
  <c r="X11" i="28" s="1"/>
  <c r="Y11" i="28"/>
  <c r="AB10" i="28"/>
  <c r="X10" i="28" s="1"/>
  <c r="Y10" i="28"/>
  <c r="AE9" i="28"/>
  <c r="AE8" i="28"/>
  <c r="AE7" i="28"/>
  <c r="AB7" i="28"/>
  <c r="X7" i="28" s="1"/>
  <c r="Y7" i="28"/>
  <c r="AG4" i="28"/>
  <c r="AF4" i="28"/>
  <c r="V11" i="28" l="1"/>
  <c r="V7" i="28"/>
  <c r="V10" i="28"/>
  <c r="AE3" i="28"/>
  <c r="U5" i="28" l="1"/>
  <c r="S5" i="28" s="1"/>
  <c r="U11" i="28"/>
  <c r="T11" i="28" s="1"/>
  <c r="U7" i="28"/>
  <c r="U10" i="28"/>
  <c r="S10" i="28" s="1"/>
  <c r="V12" i="28"/>
  <c r="W12" i="28"/>
  <c r="W15" i="28"/>
  <c r="V15" i="28"/>
  <c r="U15" i="28"/>
  <c r="U16" i="28" l="1"/>
  <c r="S16" i="28" s="1"/>
  <c r="U17" i="28"/>
  <c r="S7" i="28"/>
  <c r="T5" i="28"/>
  <c r="T12" i="28"/>
  <c r="S11" i="28"/>
  <c r="S12" i="28"/>
  <c r="T7" i="28"/>
  <c r="T10" i="28"/>
  <c r="S15" i="28"/>
  <c r="T15" i="28"/>
  <c r="S18" i="28" l="1"/>
  <c r="P17" i="28" s="1"/>
  <c r="T16" i="28"/>
  <c r="T17" i="28" s="1"/>
  <c r="T18" i="28" s="1"/>
  <c r="U18" i="28" s="1"/>
  <c r="P18" i="28" s="1"/>
  <c r="S17" i="28"/>
</calcChain>
</file>

<file path=xl/sharedStrings.xml><?xml version="1.0" encoding="utf-8"?>
<sst xmlns="http://schemas.openxmlformats.org/spreadsheetml/2006/main" count="148" uniqueCount="141">
  <si>
    <t>標準品</t>
    <rPh sb="0" eb="3">
      <t>ヒョウジュンヒン</t>
    </rPh>
    <phoneticPr fontId="1"/>
  </si>
  <si>
    <t>上限品</t>
    <rPh sb="0" eb="2">
      <t>ジョウゲン</t>
    </rPh>
    <rPh sb="2" eb="3">
      <t>ヒン</t>
    </rPh>
    <phoneticPr fontId="1"/>
  </si>
  <si>
    <t>Class(M=1,S=2)</t>
    <phoneticPr fontId="1"/>
  </si>
  <si>
    <t>下限品</t>
    <rPh sb="0" eb="3">
      <t>カゲンヒン</t>
    </rPh>
    <phoneticPr fontId="1"/>
  </si>
  <si>
    <t>台</t>
    <rPh sb="0" eb="1">
      <t>ダイ</t>
    </rPh>
    <phoneticPr fontId="1"/>
  </si>
  <si>
    <t>互換性試験用カード</t>
    <rPh sb="0" eb="3">
      <t>ゴカンセイ</t>
    </rPh>
    <rPh sb="3" eb="5">
      <t>シケン</t>
    </rPh>
    <rPh sb="5" eb="6">
      <t>ヨウ</t>
    </rPh>
    <phoneticPr fontId="1"/>
  </si>
  <si>
    <t>互換性試験用モバイル</t>
    <rPh sb="0" eb="3">
      <t>ゴカンセイ</t>
    </rPh>
    <rPh sb="3" eb="5">
      <t>シケン</t>
    </rPh>
    <rPh sb="5" eb="6">
      <t>ヨウ</t>
    </rPh>
    <phoneticPr fontId="1"/>
  </si>
  <si>
    <t>互換性試験</t>
    <rPh sb="0" eb="3">
      <t>ゴカンセイ</t>
    </rPh>
    <rPh sb="3" eb="5">
      <t>シケン</t>
    </rPh>
    <phoneticPr fontId="1"/>
  </si>
  <si>
    <t>基本性能試験</t>
    <rPh sb="0" eb="6">
      <t>キホンセイノウシケン</t>
    </rPh>
    <phoneticPr fontId="1"/>
  </si>
  <si>
    <t>基本メニュー</t>
    <rPh sb="0" eb="2">
      <t>キホン</t>
    </rPh>
    <phoneticPr fontId="1"/>
  </si>
  <si>
    <t>モバイルFeliCa RF 性能検定事前測定申請にあたり、事前測定約款の内容に同意します。</t>
    <rPh sb="29" eb="31">
      <t>ジゼン</t>
    </rPh>
    <rPh sb="31" eb="33">
      <t>ソクテイ</t>
    </rPh>
    <phoneticPr fontId="1"/>
  </si>
  <si>
    <t>事前測定ガイドラインの内容を確認の上、以下の内容で申し込みます。</t>
    <rPh sb="0" eb="2">
      <t>ジゼン</t>
    </rPh>
    <rPh sb="2" eb="4">
      <t>ソクテイ</t>
    </rPh>
    <rPh sb="11" eb="13">
      <t>ナイヨウ</t>
    </rPh>
    <rPh sb="14" eb="16">
      <t>カクニン</t>
    </rPh>
    <rPh sb="17" eb="18">
      <t>ウエ</t>
    </rPh>
    <rPh sb="19" eb="21">
      <t>イカ</t>
    </rPh>
    <rPh sb="22" eb="24">
      <t>ナイヨウ</t>
    </rPh>
    <rPh sb="25" eb="26">
      <t>モウ</t>
    </rPh>
    <rPh sb="27" eb="28">
      <t>コ</t>
    </rPh>
    <phoneticPr fontId="1"/>
  </si>
  <si>
    <t>申請者情報：</t>
    <phoneticPr fontId="1"/>
  </si>
  <si>
    <t>申請日：</t>
    <phoneticPr fontId="1"/>
  </si>
  <si>
    <t>申請者名：　</t>
    <rPh sb="0" eb="3">
      <t>シンセイシャ</t>
    </rPh>
    <phoneticPr fontId="1"/>
  </si>
  <si>
    <t>印</t>
    <phoneticPr fontId="1"/>
  </si>
  <si>
    <t>メールアドレス：</t>
    <phoneticPr fontId="1"/>
  </si>
  <si>
    <t>会社名：　　　　　　　　　　　　　　　　　　　　　　　　　　　　　　　　　　　　　　　　　　　　　　　　　　　　　　　　　　　　　　　　　　　　　　　　</t>
    <rPh sb="0" eb="2">
      <t>カイシャ</t>
    </rPh>
    <phoneticPr fontId="1"/>
  </si>
  <si>
    <t>部署名：　　　　　　　　　　　　　　　　　　　　　　　　　　　　　　　　　　　　　　　　　　　　　　　　　　　　　　　　　　　　　　　　　　　　　　　　</t>
    <phoneticPr fontId="1"/>
  </si>
  <si>
    <t>住所：〒　　　　　　　　　　　　　　　　　　　　　　　　　　　　　　　　　　　　　　　　　　　　　　　　　　　　　　　　　　　　　　　　　　　　　　　　　　　　</t>
    <phoneticPr fontId="1"/>
  </si>
  <si>
    <t>電話番号：　　　　　　　　　　　　　　　　　</t>
    <phoneticPr fontId="1"/>
  </si>
  <si>
    <t>FAX番号：　　</t>
    <phoneticPr fontId="1"/>
  </si>
  <si>
    <t>備考：　　　　　　　　　　　　　　　　　　　　　　　　　　　　　　　　　　　　　　　　　　　　　　　</t>
  </si>
  <si>
    <t>測定内容：</t>
    <rPh sb="2" eb="4">
      <t>ナイヨウ</t>
    </rPh>
    <phoneticPr fontId="1"/>
  </si>
  <si>
    <t>　　　　基本メニュー　　　（検定と同一内容での測定実施、詳細は別紙メニュー参照）</t>
    <rPh sb="14" eb="16">
      <t>ケンテイ</t>
    </rPh>
    <rPh sb="17" eb="19">
      <t>ドウイツ</t>
    </rPh>
    <rPh sb="19" eb="21">
      <t>ナイヨウ</t>
    </rPh>
    <rPh sb="23" eb="25">
      <t>ソクテイ</t>
    </rPh>
    <rPh sb="25" eb="27">
      <t>ジッシ</t>
    </rPh>
    <rPh sb="28" eb="30">
      <t>ショウサイ</t>
    </rPh>
    <phoneticPr fontId="1"/>
  </si>
  <si>
    <t>測定製品情報：</t>
    <phoneticPr fontId="1"/>
  </si>
  <si>
    <t>下記項目を明示下さい。</t>
    <rPh sb="0" eb="2">
      <t>カキ</t>
    </rPh>
    <rPh sb="2" eb="4">
      <t>コウモク</t>
    </rPh>
    <rPh sb="5" eb="7">
      <t>メイジ</t>
    </rPh>
    <rPh sb="7" eb="8">
      <t>クダ</t>
    </rPh>
    <phoneticPr fontId="1"/>
  </si>
  <si>
    <t>② 0度方向：測定サンプルに明示頂くか、別紙に0度方向ならびにXY方向を矢印にて明示ください。</t>
    <rPh sb="7" eb="9">
      <t>ソクテイ</t>
    </rPh>
    <rPh sb="14" eb="16">
      <t>メイジ</t>
    </rPh>
    <rPh sb="16" eb="17">
      <t>イタダ</t>
    </rPh>
    <rPh sb="20" eb="22">
      <t>ベッシ</t>
    </rPh>
    <phoneticPr fontId="1"/>
  </si>
  <si>
    <t>備考：　　　　　　　　　　　　　　　　　　　　　　　　　　　　　　　　　　　　　　　　　　　　　　　　</t>
  </si>
  <si>
    <t>測定日程：</t>
    <rPh sb="2" eb="4">
      <t>ニッテイ</t>
    </rPh>
    <phoneticPr fontId="1"/>
  </si>
  <si>
    <t>測定希望日：　　　　　　　　　　　　　　　　　　　　　　　　　　　　　　</t>
    <rPh sb="0" eb="2">
      <t>ソクテイ</t>
    </rPh>
    <rPh sb="2" eb="5">
      <t>キボウビ</t>
    </rPh>
    <phoneticPr fontId="1"/>
  </si>
  <si>
    <t>サンプル送付方法：　</t>
    <rPh sb="4" eb="6">
      <t>ソウフ</t>
    </rPh>
    <rPh sb="6" eb="8">
      <t>ホウホウ</t>
    </rPh>
    <phoneticPr fontId="1"/>
  </si>
  <si>
    <t>　　持込　　　　発送　</t>
    <phoneticPr fontId="1"/>
  </si>
  <si>
    <t>（サンプル提出予定日：</t>
    <phoneticPr fontId="1"/>
  </si>
  <si>
    <t>）</t>
    <phoneticPr fontId="1"/>
  </si>
  <si>
    <t>待機場所利用：</t>
    <rPh sb="0" eb="6">
      <t>タイキバショリヨウ</t>
    </rPh>
    <phoneticPr fontId="1"/>
  </si>
  <si>
    <t>　　　あり</t>
    <phoneticPr fontId="1"/>
  </si>
  <si>
    <t>（利用代表者名：</t>
    <rPh sb="1" eb="3">
      <t>リヨウ</t>
    </rPh>
    <rPh sb="3" eb="6">
      <t>ダイヒョウシャ</t>
    </rPh>
    <rPh sb="6" eb="7">
      <t>メイ</t>
    </rPh>
    <phoneticPr fontId="1"/>
  </si>
  <si>
    <t>利用時間：</t>
    <phoneticPr fontId="1"/>
  </si>
  <si>
    <t>　～</t>
    <phoneticPr fontId="1"/>
  </si>
  <si>
    <t>　　　なし</t>
    <phoneticPr fontId="1"/>
  </si>
  <si>
    <t>FeliCa リーダライタ RF 性能検定 事前測定申請書</t>
    <rPh sb="19" eb="21">
      <t>ケンテイ</t>
    </rPh>
    <phoneticPr fontId="1"/>
  </si>
  <si>
    <t>事前測定利用ガイドライン</t>
  </si>
  <si>
    <t>事前測定について</t>
    <phoneticPr fontId="1"/>
  </si>
  <si>
    <t>●測定時間</t>
    <phoneticPr fontId="1"/>
  </si>
  <si>
    <t>　月曜～金曜　9:00～17:00（年末年始、祝日および当社指定日を除く）</t>
    <phoneticPr fontId="1"/>
  </si>
  <si>
    <t>●測定料金</t>
    <phoneticPr fontId="1"/>
  </si>
  <si>
    <t>　別紙測定メニューに記載</t>
    <phoneticPr fontId="1"/>
  </si>
  <si>
    <t>●キャンセル料金</t>
    <phoneticPr fontId="1"/>
  </si>
  <si>
    <t>　入金前のキャンセル料金は無料です。</t>
    <phoneticPr fontId="1"/>
  </si>
  <si>
    <t>　入金後はいかなる理由があっても返金できませんのでご了承ください。</t>
    <phoneticPr fontId="1"/>
  </si>
  <si>
    <t>●お支払方法</t>
    <phoneticPr fontId="1"/>
  </si>
  <si>
    <t>　申請書受理後に請求書を発行いたします。</t>
    <phoneticPr fontId="1"/>
  </si>
  <si>
    <t>　請求書記載の期日までに当社指定の銀行口座にお支払いください。</t>
    <rPh sb="1" eb="4">
      <t>セイキュウショ</t>
    </rPh>
    <rPh sb="4" eb="6">
      <t>キサイ</t>
    </rPh>
    <rPh sb="7" eb="9">
      <t>キジツ</t>
    </rPh>
    <phoneticPr fontId="1"/>
  </si>
  <si>
    <t>　測定当日に追加で発生した料金につきましては、測定後に請求書を発行いたしますので、</t>
    <phoneticPr fontId="1"/>
  </si>
  <si>
    <t>　指定の期日までに当社指定の銀行口座にお支払いください。</t>
    <phoneticPr fontId="1"/>
  </si>
  <si>
    <t>　尚、振込手数料はお客様負担となります。</t>
    <phoneticPr fontId="1"/>
  </si>
  <si>
    <t>待機場所について</t>
    <phoneticPr fontId="1"/>
  </si>
  <si>
    <t>　測定サンプルをお持込されるお客様のために待機場所をご用意しております。ご利用の際には</t>
    <phoneticPr fontId="1"/>
  </si>
  <si>
    <t>　申請書にご記載ください。</t>
    <phoneticPr fontId="1"/>
  </si>
  <si>
    <t>　待機場所には電源は準備しておりますが、ネットワーク回線はございません。</t>
    <phoneticPr fontId="1"/>
  </si>
  <si>
    <t>　施設内食堂の利用は可能ですが、食堂のお支払いはEdyのみとなっております。</t>
    <phoneticPr fontId="1"/>
  </si>
  <si>
    <t>申請方法</t>
  </si>
  <si>
    <r>
      <t>　</t>
    </r>
    <r>
      <rPr>
        <sz val="10.5"/>
        <color theme="1"/>
        <rFont val="ＭＳ 明朝"/>
        <family val="1"/>
        <charset val="128"/>
      </rPr>
      <t>申請につきましては先着順とさせていただきます。予約制となっておりますので、</t>
    </r>
    <phoneticPr fontId="1"/>
  </si>
  <si>
    <t>　お申し込み確認とスケジュール調整のため、担当者より折り返しご連絡をさせて頂きます。</t>
    <phoneticPr fontId="1"/>
  </si>
  <si>
    <t>　また、事前測定に関するお問い合わせも下記のe-mail宛にメールにてお願いいたします。</t>
    <phoneticPr fontId="1"/>
  </si>
  <si>
    <t>事前測定の流れ</t>
    <rPh sb="0" eb="2">
      <t>ジゼン</t>
    </rPh>
    <rPh sb="2" eb="4">
      <t>ソクテイ</t>
    </rPh>
    <phoneticPr fontId="1"/>
  </si>
  <si>
    <t>●予約の流れ</t>
    <phoneticPr fontId="1"/>
  </si>
  <si>
    <t>　測定を希望される方は下記の流れに従って、測定希望日の4週間前までにお申し込みください。</t>
    <phoneticPr fontId="1"/>
  </si>
  <si>
    <r>
      <t>　　1.</t>
    </r>
    <r>
      <rPr>
        <sz val="7"/>
        <color theme="1"/>
        <rFont val="ＭＳ 明朝"/>
        <family val="1"/>
        <charset val="128"/>
      </rPr>
      <t> </t>
    </r>
    <r>
      <rPr>
        <sz val="10.5"/>
        <color theme="1"/>
        <rFont val="ＭＳ 明朝"/>
        <family val="1"/>
        <charset val="128"/>
      </rPr>
      <t>予約空き状況をe-mailにてお問い合わせください。</t>
    </r>
    <phoneticPr fontId="1"/>
  </si>
  <si>
    <t>　　2. 申請書に必要事項をもれなくご記入ください。</t>
    <rPh sb="5" eb="7">
      <t>シンセイ</t>
    </rPh>
    <phoneticPr fontId="1"/>
  </si>
  <si>
    <r>
      <t>　　3.</t>
    </r>
    <r>
      <rPr>
        <sz val="7"/>
        <color theme="1"/>
        <rFont val="ＭＳ 明朝"/>
        <family val="1"/>
        <charset val="128"/>
      </rPr>
      <t> </t>
    </r>
    <r>
      <rPr>
        <sz val="10.5"/>
        <color theme="1"/>
        <rFont val="ＭＳ 明朝"/>
        <family val="1"/>
        <charset val="128"/>
      </rPr>
      <t>ご記入いただいた申請書、メニュー表をe-mail添付にて担当までご送付下さい。</t>
    </r>
    <rPh sb="13" eb="15">
      <t>シンセイ</t>
    </rPh>
    <rPh sb="21" eb="22">
      <t>ヒョウ</t>
    </rPh>
    <phoneticPr fontId="1"/>
  </si>
  <si>
    <t>●測定の流れ</t>
    <rPh sb="1" eb="3">
      <t>ソクテイ</t>
    </rPh>
    <phoneticPr fontId="1"/>
  </si>
  <si>
    <t>【持込の場合】</t>
    <phoneticPr fontId="1"/>
  </si>
  <si>
    <r>
      <t>　　1.</t>
    </r>
    <r>
      <rPr>
        <sz val="7"/>
        <color theme="1"/>
        <rFont val="ＭＳ 明朝"/>
        <family val="1"/>
        <charset val="128"/>
      </rPr>
      <t xml:space="preserve"> </t>
    </r>
    <r>
      <rPr>
        <sz val="10.5"/>
        <color theme="1"/>
        <rFont val="ＭＳ 明朝"/>
        <family val="1"/>
        <charset val="128"/>
      </rPr>
      <t>弊社守衛所にて受付をお済ませください。</t>
    </r>
    <phoneticPr fontId="1"/>
  </si>
  <si>
    <r>
      <t>　　2.</t>
    </r>
    <r>
      <rPr>
        <sz val="7"/>
        <color theme="1"/>
        <rFont val="ＭＳ 明朝"/>
        <family val="1"/>
        <charset val="128"/>
      </rPr>
      <t> </t>
    </r>
    <r>
      <rPr>
        <sz val="10.5"/>
        <color theme="1"/>
        <rFont val="ＭＳ 明朝"/>
        <family val="1"/>
        <charset val="128"/>
      </rPr>
      <t>担当者が待機所へご案内いたします。</t>
    </r>
    <phoneticPr fontId="1"/>
  </si>
  <si>
    <r>
      <t>　　3.</t>
    </r>
    <r>
      <rPr>
        <sz val="7"/>
        <color theme="1"/>
        <rFont val="ＭＳ 明朝"/>
        <family val="1"/>
        <charset val="128"/>
      </rPr>
      <t> </t>
    </r>
    <r>
      <rPr>
        <sz val="10.5"/>
        <color theme="1"/>
        <rFont val="ＭＳ 明朝"/>
        <family val="1"/>
        <charset val="128"/>
      </rPr>
      <t>測定項目毎に測定結果をお知らせします。</t>
    </r>
    <phoneticPr fontId="1"/>
  </si>
  <si>
    <r>
      <t>　　4.</t>
    </r>
    <r>
      <rPr>
        <sz val="7"/>
        <color theme="1"/>
        <rFont val="ＭＳ 明朝"/>
        <family val="1"/>
        <charset val="128"/>
      </rPr>
      <t> </t>
    </r>
    <r>
      <rPr>
        <sz val="10.5"/>
        <color theme="1"/>
        <rFont val="ＭＳ 明朝"/>
        <family val="1"/>
        <charset val="128"/>
      </rPr>
      <t>全ての測定を実施後、終了となります。</t>
    </r>
    <phoneticPr fontId="1"/>
  </si>
  <si>
    <t>【発送の場合】</t>
    <phoneticPr fontId="1"/>
  </si>
  <si>
    <r>
      <t>　　1.</t>
    </r>
    <r>
      <rPr>
        <sz val="7"/>
        <color theme="1"/>
        <rFont val="ＭＳ 明朝"/>
        <family val="1"/>
        <charset val="128"/>
      </rPr>
      <t> </t>
    </r>
    <r>
      <rPr>
        <sz val="10.5"/>
        <color theme="1"/>
        <rFont val="ＭＳ 明朝"/>
        <family val="1"/>
        <charset val="128"/>
      </rPr>
      <t>期日までに測定用のサンプルをご送付ください。</t>
    </r>
    <phoneticPr fontId="1"/>
  </si>
  <si>
    <r>
      <t>　　2.</t>
    </r>
    <r>
      <rPr>
        <sz val="7"/>
        <color theme="1"/>
        <rFont val="ＭＳ 明朝"/>
        <family val="1"/>
        <charset val="128"/>
      </rPr>
      <t> </t>
    </r>
    <r>
      <rPr>
        <sz val="10.5"/>
        <color theme="1"/>
        <rFont val="ＭＳ 明朝"/>
        <family val="1"/>
        <charset val="128"/>
      </rPr>
      <t>全ての測定が完了後、測定結果をお知らせします。</t>
    </r>
    <phoneticPr fontId="1"/>
  </si>
  <si>
    <r>
      <t>　　3.</t>
    </r>
    <r>
      <rPr>
        <sz val="7"/>
        <color theme="1"/>
        <rFont val="ＭＳ 明朝"/>
        <family val="1"/>
        <charset val="128"/>
      </rPr>
      <t> </t>
    </r>
    <r>
      <rPr>
        <sz val="10.5"/>
        <color theme="1"/>
        <rFont val="ＭＳ 明朝"/>
        <family val="1"/>
        <charset val="128"/>
      </rPr>
      <t>測定用のサンプルを返送します。</t>
    </r>
    <phoneticPr fontId="1"/>
  </si>
  <si>
    <t>アクセス</t>
    <phoneticPr fontId="1"/>
  </si>
  <si>
    <t>●交通のご案内</t>
  </si>
  <si>
    <t>JR内房線木更津駅（西口）から、</t>
    <phoneticPr fontId="1"/>
  </si>
  <si>
    <t>料金：</t>
    <rPh sb="0" eb="2">
      <t>リョウキン</t>
    </rPh>
    <phoneticPr fontId="1"/>
  </si>
  <si>
    <t>期間：</t>
    <rPh sb="0" eb="2">
      <t>キカン</t>
    </rPh>
    <phoneticPr fontId="1"/>
  </si>
  <si>
    <t>M クラス</t>
    <phoneticPr fontId="1"/>
  </si>
  <si>
    <t>S クラス</t>
    <phoneticPr fontId="1"/>
  </si>
  <si>
    <t>基本性能試験カード</t>
    <rPh sb="0" eb="9">
      <t>キホンセイノウ</t>
    </rPh>
    <phoneticPr fontId="1"/>
  </si>
  <si>
    <t>デジタルプロトコル要件</t>
    <rPh sb="9" eb="11">
      <t>ヨウケン</t>
    </rPh>
    <phoneticPr fontId="1"/>
  </si>
  <si>
    <t>フレーム構成確認試験</t>
    <rPh sb="4" eb="6">
      <t>コウセイ</t>
    </rPh>
    <rPh sb="6" eb="10">
      <t>カクニンシケン</t>
    </rPh>
    <phoneticPr fontId="1"/>
  </si>
  <si>
    <t>M</t>
    <phoneticPr fontId="1"/>
  </si>
  <si>
    <t>S</t>
    <phoneticPr fontId="1"/>
  </si>
  <si>
    <t>※測定端末及びご希望の項目を入力してください。尚、測定は規定書に基づき実施いたします。</t>
    <rPh sb="1" eb="3">
      <t>ソクテイ</t>
    </rPh>
    <rPh sb="3" eb="5">
      <t>タンマツ</t>
    </rPh>
    <rPh sb="5" eb="6">
      <t>オヨ</t>
    </rPh>
    <rPh sb="8" eb="10">
      <t>キボウ</t>
    </rPh>
    <rPh sb="11" eb="13">
      <t>コウモク</t>
    </rPh>
    <rPh sb="14" eb="16">
      <t>ニュウリョク</t>
    </rPh>
    <rPh sb="23" eb="24">
      <t>ナオ</t>
    </rPh>
    <rPh sb="25" eb="27">
      <t>ソクテイ</t>
    </rPh>
    <rPh sb="28" eb="30">
      <t>キテイ</t>
    </rPh>
    <rPh sb="30" eb="31">
      <t>ショ</t>
    </rPh>
    <rPh sb="32" eb="33">
      <t>モト</t>
    </rPh>
    <rPh sb="35" eb="37">
      <t>ジッシ</t>
    </rPh>
    <phoneticPr fontId="1"/>
  </si>
  <si>
    <t>e-mail : sgmo-felica-kentei@sony.com</t>
    <phoneticPr fontId="1"/>
  </si>
  <si>
    <t>Ver.1.2</t>
    <phoneticPr fontId="1"/>
  </si>
  <si>
    <t>測定端末</t>
  </si>
  <si>
    <t>申請クラス</t>
    <phoneticPr fontId="1"/>
  </si>
  <si>
    <r>
      <rPr>
        <sz val="10.5"/>
        <color theme="1"/>
        <rFont val="ＭＳ 明朝"/>
        <family val="1"/>
        <charset val="128"/>
      </rPr>
      <t>時間単価</t>
    </r>
    <rPh sb="0" eb="2">
      <t>ジカン</t>
    </rPh>
    <rPh sb="2" eb="4">
      <t>タンカ</t>
    </rPh>
    <phoneticPr fontId="1"/>
  </si>
  <si>
    <r>
      <t>RW</t>
    </r>
    <r>
      <rPr>
        <sz val="6"/>
        <color theme="1"/>
        <rFont val="ＭＳ 明朝"/>
        <family val="1"/>
        <charset val="128"/>
      </rPr>
      <t>設置時間</t>
    </r>
    <rPh sb="2" eb="4">
      <t>セッチ</t>
    </rPh>
    <rPh sb="4" eb="6">
      <t>ジカン</t>
    </rPh>
    <phoneticPr fontId="1"/>
  </si>
  <si>
    <r>
      <rPr>
        <sz val="6"/>
        <color theme="1"/>
        <rFont val="ＭＳ 明朝"/>
        <family val="1"/>
        <charset val="128"/>
      </rPr>
      <t>エージング</t>
    </r>
    <phoneticPr fontId="1"/>
  </si>
  <si>
    <r>
      <t>Polling</t>
    </r>
    <r>
      <rPr>
        <sz val="6"/>
        <color theme="1"/>
        <rFont val="ＭＳ 明朝"/>
        <family val="1"/>
        <charset val="128"/>
      </rPr>
      <t>時間</t>
    </r>
    <rPh sb="7" eb="9">
      <t>ジカン</t>
    </rPh>
    <phoneticPr fontId="1"/>
  </si>
  <si>
    <r>
      <t>RW</t>
    </r>
    <r>
      <rPr>
        <sz val="6"/>
        <color theme="1"/>
        <rFont val="ＭＳ 明朝"/>
        <family val="1"/>
        <charset val="128"/>
      </rPr>
      <t>設置台数</t>
    </r>
    <rPh sb="2" eb="4">
      <t>セッチ</t>
    </rPh>
    <rPh sb="4" eb="6">
      <t>ダイスウ</t>
    </rPh>
    <phoneticPr fontId="1"/>
  </si>
  <si>
    <r>
      <rPr>
        <sz val="11"/>
        <color theme="1"/>
        <rFont val="ＭＳ 明朝"/>
        <family val="1"/>
        <charset val="128"/>
      </rPr>
      <t>時間</t>
    </r>
    <r>
      <rPr>
        <sz val="11"/>
        <color theme="1"/>
        <rFont val="Times New Roman"/>
        <family val="1"/>
      </rPr>
      <t>(</t>
    </r>
    <r>
      <rPr>
        <sz val="11"/>
        <color theme="1"/>
        <rFont val="ＭＳ 明朝"/>
        <family val="1"/>
        <charset val="128"/>
      </rPr>
      <t>秒</t>
    </r>
    <r>
      <rPr>
        <sz val="11"/>
        <color theme="1"/>
        <rFont val="Times New Roman"/>
        <family val="1"/>
      </rPr>
      <t>)</t>
    </r>
    <rPh sb="0" eb="2">
      <t>ジカン</t>
    </rPh>
    <rPh sb="3" eb="4">
      <t>ビョウ</t>
    </rPh>
    <phoneticPr fontId="1"/>
  </si>
  <si>
    <r>
      <rPr>
        <sz val="11"/>
        <color theme="1"/>
        <rFont val="ＭＳ 明朝"/>
        <family val="1"/>
        <charset val="128"/>
      </rPr>
      <t>　</t>
    </r>
    <phoneticPr fontId="1"/>
  </si>
  <si>
    <r>
      <rPr>
        <sz val="11"/>
        <color theme="1"/>
        <rFont val="ＭＳ 明朝"/>
        <family val="1"/>
        <charset val="128"/>
      </rPr>
      <t>料金</t>
    </r>
    <rPh sb="0" eb="2">
      <t>リョウキン</t>
    </rPh>
    <phoneticPr fontId="1"/>
  </si>
  <si>
    <r>
      <rPr>
        <sz val="11"/>
        <color theme="1"/>
        <rFont val="ＭＳ 明朝"/>
        <family val="1"/>
        <charset val="128"/>
      </rPr>
      <t>時間</t>
    </r>
    <r>
      <rPr>
        <sz val="11"/>
        <color theme="1"/>
        <rFont val="Times New Roman"/>
        <family val="1"/>
      </rPr>
      <t>(H)</t>
    </r>
    <rPh sb="0" eb="2">
      <t>ジカン</t>
    </rPh>
    <phoneticPr fontId="1"/>
  </si>
  <si>
    <r>
      <rPr>
        <sz val="8"/>
        <color theme="1"/>
        <rFont val="ＭＳ 明朝"/>
        <family val="1"/>
        <charset val="128"/>
      </rPr>
      <t>測定</t>
    </r>
    <r>
      <rPr>
        <sz val="8"/>
        <color theme="1"/>
        <rFont val="Times New Roman"/>
        <family val="1"/>
      </rPr>
      <t>Total</t>
    </r>
    <rPh sb="0" eb="2">
      <t>ソクテイ</t>
    </rPh>
    <phoneticPr fontId="1"/>
  </si>
  <si>
    <r>
      <rPr>
        <sz val="8"/>
        <color theme="1"/>
        <rFont val="ＭＳ 明朝"/>
        <family val="1"/>
        <charset val="128"/>
      </rPr>
      <t>設置</t>
    </r>
    <r>
      <rPr>
        <sz val="8"/>
        <color theme="1"/>
        <rFont val="Times New Roman"/>
        <family val="1"/>
      </rPr>
      <t>Total</t>
    </r>
    <rPh sb="0" eb="2">
      <t>セッチ</t>
    </rPh>
    <phoneticPr fontId="1"/>
  </si>
  <si>
    <r>
      <rPr>
        <sz val="6"/>
        <color theme="1"/>
        <rFont val="ＭＳ 明朝"/>
        <family val="1"/>
        <charset val="128"/>
      </rPr>
      <t>測定時間</t>
    </r>
    <rPh sb="0" eb="2">
      <t>ソクテイ</t>
    </rPh>
    <rPh sb="2" eb="4">
      <t>ジカン</t>
    </rPh>
    <phoneticPr fontId="1"/>
  </si>
  <si>
    <r>
      <rPr>
        <sz val="6"/>
        <color theme="1"/>
        <rFont val="ＭＳ 明朝"/>
        <family val="1"/>
        <charset val="128"/>
      </rPr>
      <t>設置時間</t>
    </r>
    <rPh sb="0" eb="2">
      <t>セッチ</t>
    </rPh>
    <rPh sb="2" eb="4">
      <t>ジカン</t>
    </rPh>
    <phoneticPr fontId="1"/>
  </si>
  <si>
    <r>
      <rPr>
        <sz val="6"/>
        <color theme="1"/>
        <rFont val="ＭＳ 明朝"/>
        <family val="1"/>
        <charset val="128"/>
      </rPr>
      <t>オフセット</t>
    </r>
    <phoneticPr fontId="1"/>
  </si>
  <si>
    <r>
      <rPr>
        <sz val="6"/>
        <color theme="1"/>
        <rFont val="ＭＳ 明朝"/>
        <family val="1"/>
        <charset val="128"/>
      </rPr>
      <t>ポイント数</t>
    </r>
    <rPh sb="4" eb="5">
      <t>スウ</t>
    </rPh>
    <phoneticPr fontId="1"/>
  </si>
  <si>
    <r>
      <rPr>
        <sz val="6"/>
        <color theme="1"/>
        <rFont val="ＭＳ 明朝"/>
        <family val="1"/>
        <charset val="128"/>
      </rPr>
      <t>カード枚数</t>
    </r>
    <rPh sb="3" eb="5">
      <t>マイスウ</t>
    </rPh>
    <phoneticPr fontId="1"/>
  </si>
  <si>
    <r>
      <rPr>
        <sz val="6"/>
        <color theme="1"/>
        <rFont val="ＭＳ 明朝"/>
        <family val="1"/>
        <charset val="128"/>
      </rPr>
      <t>オフセット数</t>
    </r>
    <rPh sb="5" eb="6">
      <t>スウ</t>
    </rPh>
    <phoneticPr fontId="1"/>
  </si>
  <si>
    <r>
      <rPr>
        <sz val="8"/>
        <color theme="1"/>
        <rFont val="ＭＳ 明朝"/>
        <family val="1"/>
        <charset val="128"/>
      </rPr>
      <t>端末台数</t>
    </r>
    <rPh sb="0" eb="2">
      <t>タンマツ</t>
    </rPh>
    <rPh sb="2" eb="4">
      <t>ダイスウ</t>
    </rPh>
    <phoneticPr fontId="1"/>
  </si>
  <si>
    <r>
      <rPr>
        <sz val="8"/>
        <color theme="1"/>
        <rFont val="ＭＳ 明朝"/>
        <family val="1"/>
        <charset val="128"/>
      </rPr>
      <t>受付</t>
    </r>
    <rPh sb="0" eb="2">
      <t>ウケツケ</t>
    </rPh>
    <phoneticPr fontId="1"/>
  </si>
  <si>
    <r>
      <rPr>
        <sz val="8"/>
        <color theme="1"/>
        <rFont val="ＭＳ 明朝"/>
        <family val="1"/>
        <charset val="128"/>
      </rPr>
      <t>測定</t>
    </r>
    <rPh sb="0" eb="2">
      <t>ソクテイ</t>
    </rPh>
    <phoneticPr fontId="1"/>
  </si>
  <si>
    <r>
      <rPr>
        <sz val="8"/>
        <color theme="1"/>
        <rFont val="ＭＳ 明朝"/>
        <family val="1"/>
        <charset val="128"/>
      </rPr>
      <t>測定端末</t>
    </r>
    <rPh sb="0" eb="2">
      <t>ソクテイ</t>
    </rPh>
    <rPh sb="2" eb="4">
      <t>タンマツ</t>
    </rPh>
    <phoneticPr fontId="1"/>
  </si>
  <si>
    <r>
      <rPr>
        <sz val="8"/>
        <color theme="1"/>
        <rFont val="ＭＳ 明朝"/>
        <family val="1"/>
        <charset val="128"/>
      </rPr>
      <t>基本</t>
    </r>
    <rPh sb="0" eb="2">
      <t>キホン</t>
    </rPh>
    <phoneticPr fontId="1"/>
  </si>
  <si>
    <r>
      <rPr>
        <sz val="8"/>
        <color theme="1"/>
        <rFont val="ＭＳ 明朝"/>
        <family val="1"/>
        <charset val="128"/>
      </rPr>
      <t>下限品</t>
    </r>
    <rPh sb="0" eb="2">
      <t>カゲン</t>
    </rPh>
    <rPh sb="2" eb="3">
      <t>ヒン</t>
    </rPh>
    <phoneticPr fontId="1"/>
  </si>
  <si>
    <r>
      <rPr>
        <sz val="8"/>
        <color theme="1"/>
        <rFont val="ＭＳ 明朝"/>
        <family val="1"/>
        <charset val="128"/>
      </rPr>
      <t>標準品</t>
    </r>
    <rPh sb="0" eb="3">
      <t>ヒョウジュンヒン</t>
    </rPh>
    <phoneticPr fontId="1"/>
  </si>
  <si>
    <r>
      <rPr>
        <sz val="8"/>
        <color theme="1"/>
        <rFont val="ＭＳ 明朝"/>
        <family val="1"/>
        <charset val="128"/>
      </rPr>
      <t>上限品</t>
    </r>
    <rPh sb="0" eb="2">
      <t>ジョウゲン</t>
    </rPh>
    <rPh sb="2" eb="3">
      <t>ヒン</t>
    </rPh>
    <phoneticPr fontId="1"/>
  </si>
  <si>
    <r>
      <rPr>
        <sz val="8"/>
        <color theme="1"/>
        <rFont val="ＭＳ 明朝"/>
        <family val="1"/>
        <charset val="128"/>
      </rPr>
      <t>互換性カ</t>
    </r>
    <rPh sb="0" eb="3">
      <t>ゴカンセイ</t>
    </rPh>
    <phoneticPr fontId="1"/>
  </si>
  <si>
    <r>
      <rPr>
        <sz val="8"/>
        <color theme="1"/>
        <rFont val="ＭＳ 明朝"/>
        <family val="1"/>
        <charset val="128"/>
      </rPr>
      <t>互換性モ</t>
    </r>
    <rPh sb="0" eb="3">
      <t>ゴカンセイ</t>
    </rPh>
    <phoneticPr fontId="1"/>
  </si>
  <si>
    <r>
      <rPr>
        <sz val="8"/>
        <color theme="1"/>
        <rFont val="ＭＳ 明朝"/>
        <family val="1"/>
        <charset val="128"/>
      </rPr>
      <t>まとめ</t>
    </r>
    <phoneticPr fontId="1"/>
  </si>
  <si>
    <r>
      <rPr>
        <sz val="6"/>
        <color theme="1"/>
        <rFont val="ＭＳ 明朝"/>
        <family val="1"/>
        <charset val="128"/>
      </rPr>
      <t>クラス別ポイント数</t>
    </r>
    <rPh sb="3" eb="4">
      <t>ベツ</t>
    </rPh>
    <rPh sb="8" eb="9">
      <t>スウ</t>
    </rPh>
    <phoneticPr fontId="1"/>
  </si>
  <si>
    <t>① 測定中心点：測定中心点を測定サンプルに明示頂くか、別紙にて明示ください。</t>
    <phoneticPr fontId="1"/>
  </si>
  <si>
    <t>提出先：</t>
    <phoneticPr fontId="1"/>
  </si>
  <si>
    <t>ソニーグローバルマニュファクチャリング＆オペレーションズ株式会社　品質保証1部　FeliCa検定担当</t>
    <phoneticPr fontId="1"/>
  </si>
  <si>
    <t>住所：〒292-0834千葉県木更津市潮見8-4 木更津サイト TEL : 0438-37-2404</t>
    <rPh sb="25" eb="31">
      <t>キサラヅ</t>
    </rPh>
    <phoneticPr fontId="1"/>
  </si>
  <si>
    <t>　申請書に必要事項をご記載の上、下記のe-mail宛に書類添付でお送りください。</t>
    <rPh sb="16" eb="18">
      <t>カキ</t>
    </rPh>
    <phoneticPr fontId="1"/>
  </si>
  <si>
    <t>　尚、申請書の申請者欄に印又はサインなきものは受理できませんのでご注意ください。</t>
    <rPh sb="1" eb="2">
      <t>ナオ</t>
    </rPh>
    <rPh sb="3" eb="6">
      <t>シンセイショ</t>
    </rPh>
    <rPh sb="7" eb="9">
      <t>シンセイ</t>
    </rPh>
    <rPh sb="9" eb="10">
      <t>シャ</t>
    </rPh>
    <rPh sb="10" eb="11">
      <t>ラン</t>
    </rPh>
    <rPh sb="12" eb="13">
      <t>イン</t>
    </rPh>
    <rPh sb="13" eb="14">
      <t>マタ</t>
    </rPh>
    <rPh sb="23" eb="25">
      <t>ジュリ</t>
    </rPh>
    <rPh sb="33" eb="35">
      <t>チュウイ</t>
    </rPh>
    <phoneticPr fontId="1"/>
  </si>
  <si>
    <t>ソニーグローバルマニュファクチャリング＆オペレーションズ株式会社</t>
    <phoneticPr fontId="1"/>
  </si>
  <si>
    <t>品質保証1部　FeliCa検定担当</t>
    <phoneticPr fontId="1"/>
  </si>
  <si>
    <t>　事前測定は予約制です、当月を含め3ヶ月先までの予約が可能です。</t>
    <rPh sb="12" eb="14">
      <t>トウゲツ</t>
    </rPh>
    <rPh sb="15" eb="16">
      <t>フク</t>
    </rPh>
    <rPh sb="19" eb="20">
      <t>ゲツ</t>
    </rPh>
    <rPh sb="20" eb="21">
      <t>サキ</t>
    </rPh>
    <rPh sb="24" eb="26">
      <t>ヨヤク</t>
    </rPh>
    <rPh sb="27" eb="29">
      <t>カノウ</t>
    </rPh>
    <phoneticPr fontId="1"/>
  </si>
  <si>
    <r>
      <t>　　4.</t>
    </r>
    <r>
      <rPr>
        <sz val="7"/>
        <color theme="1"/>
        <rFont val="ＭＳ 明朝"/>
        <family val="1"/>
        <charset val="128"/>
      </rPr>
      <t> </t>
    </r>
    <r>
      <rPr>
        <sz val="10.5"/>
        <color theme="1"/>
        <rFont val="ＭＳ 明朝"/>
        <family val="1"/>
        <charset val="128"/>
      </rPr>
      <t>折り返し担当よりe-mailにて予約の確定および調整の連絡をさせて頂きます。</t>
    </r>
    <rPh sb="24" eb="26">
      <t>カクテイ</t>
    </rPh>
    <phoneticPr fontId="1"/>
  </si>
  <si>
    <t>・日東バス イオンモール木更津線にて、「ソニー入口」下車（乗車約13分）</t>
    <phoneticPr fontId="1"/>
  </si>
  <si>
    <t>・日東バス 潮見線にて、「ソニー前、ソニー入口」下車（乗車約13分）</t>
    <phoneticPr fontId="1"/>
  </si>
  <si>
    <t>・日東バス 富津線にて、「ソニー前」下車（乗車約13分）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</si>
</sst>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quot;¥&quot;\-#,##0"/>
    <numFmt numFmtId="6" formatCode="&quot;¥&quot;#,##0;[Red]&quot;¥&quot;\-#,##0"/>
    <numFmt numFmtId="176" formatCode="#&quot; 台&quot;"/>
    <numFmt numFmtId="177" formatCode="[$-F800]dddd\,\ mmmm\ dd\,\ yyyy"/>
    <numFmt numFmtId="178" formatCode="0.0_);[Red]\(0.0\)"/>
    <numFmt numFmtId="179" formatCode="h:mm;@"/>
    <numFmt numFmtId="180" formatCode="#&quot; 日&quot;"/>
    <numFmt numFmtId="181" formatCode="&quot;¥&quot;#,##0_);[Red]\(&quot;¥&quot;#,##0\)"/>
    <numFmt numFmtId="182" formatCode="0.0"/>
    <numFmt numFmtId="183" formatCode="yyyy&quot;年&quot;m&quot;月&quot;d&quot;日&quot;;@"/>
  </numFmts>
  <fonts count="33"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2"/>
      <color theme="1"/>
      <name val="ＭＳ 明朝"/>
      <family val="1"/>
      <charset val="128"/>
    </font>
    <font>
      <sz val="10.5"/>
      <color theme="1"/>
      <name val="ＭＳ 明朝"/>
      <family val="1"/>
      <charset val="128"/>
    </font>
    <font>
      <sz val="12"/>
      <color theme="1"/>
      <name val="ＭＳ 明朝"/>
      <family val="1"/>
      <charset val="128"/>
    </font>
    <font>
      <u/>
      <sz val="11"/>
      <color theme="10"/>
      <name val="ＭＳ Ｐゴシック"/>
      <family val="2"/>
      <charset val="128"/>
      <scheme val="minor"/>
    </font>
    <font>
      <b/>
      <sz val="14"/>
      <color theme="1"/>
      <name val="ＭＳ 明朝"/>
      <family val="1"/>
      <charset val="128"/>
    </font>
    <font>
      <sz val="11"/>
      <color theme="1"/>
      <name val="ＭＳ Ｐゴシック"/>
      <family val="2"/>
      <charset val="128"/>
      <scheme val="minor"/>
    </font>
    <font>
      <b/>
      <sz val="10.5"/>
      <color theme="1"/>
      <name val="ＭＳ 明朝"/>
      <family val="1"/>
      <charset val="128"/>
    </font>
    <font>
      <b/>
      <u val="double"/>
      <sz val="22"/>
      <color theme="1"/>
      <name val="ＭＳ 明朝"/>
      <family val="1"/>
      <charset val="128"/>
    </font>
    <font>
      <sz val="22"/>
      <color theme="1"/>
      <name val="ＭＳ 明朝"/>
      <family val="1"/>
      <charset val="128"/>
    </font>
    <font>
      <sz val="14"/>
      <color theme="1"/>
      <name val="ＭＳ 明朝"/>
      <family val="1"/>
      <charset val="128"/>
    </font>
    <font>
      <sz val="12"/>
      <color theme="1"/>
      <name val="ＭＳ Ｐゴシック"/>
      <family val="2"/>
      <charset val="128"/>
      <scheme val="minor"/>
    </font>
    <font>
      <u/>
      <sz val="11"/>
      <color theme="10"/>
      <name val="ＭＳ 明朝"/>
      <family val="1"/>
      <charset val="128"/>
    </font>
    <font>
      <b/>
      <sz val="18"/>
      <color theme="1"/>
      <name val="ＭＳ 明朝"/>
      <family val="1"/>
      <charset val="128"/>
    </font>
    <font>
      <sz val="7"/>
      <color theme="1"/>
      <name val="ＭＳ 明朝"/>
      <family val="1"/>
      <charset val="128"/>
    </font>
    <font>
      <sz val="10.5"/>
      <color rgb="FF242424"/>
      <name val="ＭＳ 明朝"/>
      <family val="1"/>
      <charset val="128"/>
    </font>
    <font>
      <b/>
      <sz val="16"/>
      <color theme="1"/>
      <name val="ＭＳ 明朝"/>
      <family val="1"/>
      <charset val="128"/>
    </font>
    <font>
      <sz val="6"/>
      <color theme="1"/>
      <name val="ＭＳ 明朝"/>
      <family val="1"/>
      <charset val="128"/>
    </font>
    <font>
      <sz val="8"/>
      <color theme="1"/>
      <name val="ＭＳ 明朝"/>
      <family val="1"/>
      <charset val="128"/>
    </font>
    <font>
      <sz val="9"/>
      <color rgb="FF000000"/>
      <name val="Meiryo UI"/>
      <family val="3"/>
      <charset val="128"/>
    </font>
    <font>
      <b/>
      <sz val="12"/>
      <color rgb="FF000000"/>
      <name val="ＭＳ 明朝"/>
      <family val="1"/>
      <charset val="128"/>
    </font>
    <font>
      <b/>
      <sz val="11"/>
      <color theme="1"/>
      <name val="ＭＳ 明朝"/>
      <family val="1"/>
      <charset val="128"/>
    </font>
    <font>
      <b/>
      <sz val="16"/>
      <color theme="1"/>
      <name val="Times New Roman"/>
      <family val="1"/>
    </font>
    <font>
      <sz val="16"/>
      <color theme="1"/>
      <name val="Times New Roman"/>
      <family val="1"/>
    </font>
    <font>
      <sz val="11"/>
      <color theme="1"/>
      <name val="Times New Roman"/>
      <family val="1"/>
    </font>
    <font>
      <sz val="10.5"/>
      <color theme="1"/>
      <name val="Times New Roman"/>
      <family val="1"/>
    </font>
    <font>
      <sz val="6"/>
      <color theme="1"/>
      <name val="Times New Roman"/>
      <family val="1"/>
    </font>
    <font>
      <sz val="10"/>
      <color theme="1"/>
      <name val="Times New Roman"/>
      <family val="1"/>
    </font>
    <font>
      <sz val="8"/>
      <color theme="1"/>
      <name val="Times New Roman"/>
      <family val="1"/>
    </font>
    <font>
      <sz val="9"/>
      <color theme="1"/>
      <name val="Times New Roman"/>
      <family val="1"/>
    </font>
    <font>
      <sz val="11"/>
      <name val="Times New Roman"/>
      <family val="1"/>
    </font>
  </fonts>
  <fills count="4">
    <fill>
      <patternFill patternType="none"/>
    </fill>
    <fill>
      <patternFill patternType="gray125"/>
    </fill>
    <fill>
      <patternFill patternType="solid">
        <fgColor theme="3" tint="0.59999389629810485"/>
        <bgColor indexed="64"/>
      </patternFill>
    </fill>
    <fill>
      <patternFill patternType="solid">
        <fgColor theme="0"/>
        <bgColor indexed="64"/>
      </patternFill>
    </fill>
  </fills>
  <borders count="36">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6" fillId="0" borderId="0" applyNumberFormat="0" applyFill="0" applyBorder="0" applyAlignment="0" applyProtection="0">
      <alignment vertical="center"/>
    </xf>
    <xf numFmtId="6" fontId="8" fillId="0" borderId="0" applyFont="0" applyFill="0" applyBorder="0" applyAlignment="0" applyProtection="0">
      <alignment vertical="center"/>
    </xf>
  </cellStyleXfs>
  <cellXfs count="201">
    <xf numFmtId="0" fontId="0" fillId="0" borderId="0" xfId="0">
      <alignment vertical="center"/>
    </xf>
    <xf numFmtId="0" fontId="4" fillId="0" borderId="0" xfId="0" applyFont="1" applyBorder="1" applyAlignment="1" applyProtection="1">
      <alignment horizontal="left" vertical="center"/>
    </xf>
    <xf numFmtId="0" fontId="2" fillId="0" borderId="0" xfId="0" applyFont="1" applyAlignment="1" applyProtection="1">
      <alignment vertical="center"/>
    </xf>
    <xf numFmtId="0" fontId="2" fillId="0" borderId="0" xfId="0" applyFont="1" applyAlignment="1" applyProtection="1">
      <alignment horizontal="right" vertical="center"/>
    </xf>
    <xf numFmtId="0" fontId="2" fillId="0" borderId="0" xfId="0" applyFont="1" applyAlignment="1" applyProtection="1">
      <alignment horizontal="justify" vertical="center"/>
    </xf>
    <xf numFmtId="0" fontId="12" fillId="0" borderId="0" xfId="0" applyFont="1" applyAlignment="1" applyProtection="1">
      <alignment vertical="center"/>
    </xf>
    <xf numFmtId="0" fontId="3" fillId="0" borderId="4" xfId="0" applyFont="1" applyBorder="1" applyAlignment="1" applyProtection="1">
      <alignment horizontal="right"/>
    </xf>
    <xf numFmtId="177" fontId="12" fillId="0" borderId="0" xfId="0" applyNumberFormat="1" applyFont="1" applyBorder="1" applyAlignment="1" applyProtection="1">
      <alignment horizontal="left"/>
    </xf>
    <xf numFmtId="0" fontId="5" fillId="0" borderId="0" xfId="0" applyFont="1" applyAlignment="1" applyProtection="1">
      <alignment horizontal="justify"/>
    </xf>
    <xf numFmtId="0" fontId="5" fillId="0" borderId="0" xfId="0" applyFont="1" applyBorder="1" applyAlignment="1" applyProtection="1"/>
    <xf numFmtId="0" fontId="5" fillId="0" borderId="0" xfId="0" applyFont="1" applyAlignment="1" applyProtection="1">
      <alignment vertical="center"/>
    </xf>
    <xf numFmtId="0" fontId="2" fillId="0" borderId="0" xfId="0" applyFont="1" applyBorder="1" applyAlignment="1" applyProtection="1">
      <alignment vertical="center"/>
    </xf>
    <xf numFmtId="0" fontId="5" fillId="0" borderId="0" xfId="0" applyFont="1" applyBorder="1" applyAlignment="1" applyProtection="1">
      <alignment vertical="center"/>
    </xf>
    <xf numFmtId="0" fontId="2" fillId="0" borderId="0" xfId="0" applyFont="1" applyBorder="1" applyAlignment="1" applyProtection="1"/>
    <xf numFmtId="0" fontId="5" fillId="0" borderId="0" xfId="0" applyFont="1" applyBorder="1" applyAlignment="1" applyProtection="1">
      <alignment horizontal="justify"/>
    </xf>
    <xf numFmtId="0" fontId="2" fillId="0" borderId="0" xfId="0" applyFont="1" applyBorder="1" applyAlignment="1" applyProtection="1">
      <alignment horizontal="justify"/>
    </xf>
    <xf numFmtId="0" fontId="0" fillId="0" borderId="0" xfId="0" applyBorder="1" applyAlignment="1" applyProtection="1"/>
    <xf numFmtId="0" fontId="5" fillId="0" borderId="4" xfId="0" applyFont="1" applyBorder="1" applyAlignment="1" applyProtection="1">
      <alignment horizontal="justify"/>
    </xf>
    <xf numFmtId="0" fontId="4" fillId="0" borderId="0" xfId="0" applyFont="1" applyAlignment="1" applyProtection="1">
      <alignment horizontal="justify" vertical="center"/>
    </xf>
    <xf numFmtId="0" fontId="5" fillId="0" borderId="0" xfId="0" applyFont="1" applyAlignment="1" applyProtection="1">
      <alignment horizontal="justify" vertical="center"/>
    </xf>
    <xf numFmtId="14" fontId="12" fillId="0" borderId="0" xfId="0" applyNumberFormat="1" applyFont="1" applyBorder="1" applyAlignment="1" applyProtection="1">
      <alignment horizontal="justify"/>
    </xf>
    <xf numFmtId="183" fontId="5" fillId="0" borderId="0" xfId="0" applyNumberFormat="1" applyFont="1" applyBorder="1" applyAlignment="1" applyProtection="1"/>
    <xf numFmtId="0" fontId="12" fillId="0" borderId="4" xfId="0" applyFont="1" applyBorder="1" applyAlignment="1" applyProtection="1"/>
    <xf numFmtId="0" fontId="12" fillId="0" borderId="0" xfId="0" applyFont="1" applyAlignment="1" applyProtection="1">
      <alignment horizontal="justify" vertical="center"/>
    </xf>
    <xf numFmtId="0" fontId="2" fillId="0" borderId="4" xfId="0" applyFont="1" applyBorder="1" applyAlignment="1" applyProtection="1"/>
    <xf numFmtId="179" fontId="12" fillId="0" borderId="4" xfId="0" applyNumberFormat="1" applyFont="1" applyBorder="1" applyAlignment="1" applyProtection="1">
      <alignment horizontal="center"/>
      <protection locked="0"/>
    </xf>
    <xf numFmtId="0" fontId="5" fillId="0" borderId="4" xfId="0" applyFont="1" applyBorder="1" applyAlignment="1" applyProtection="1"/>
    <xf numFmtId="0" fontId="15" fillId="2" borderId="0" xfId="0" applyFont="1" applyFill="1" applyAlignment="1">
      <alignment horizontal="center" vertical="center"/>
    </xf>
    <xf numFmtId="0" fontId="2" fillId="0" borderId="0" xfId="0" applyFont="1">
      <alignment vertical="center"/>
    </xf>
    <xf numFmtId="0" fontId="9" fillId="0" borderId="0" xfId="0" applyFont="1" applyAlignment="1">
      <alignment horizontal="justify" vertical="center"/>
    </xf>
    <xf numFmtId="0" fontId="4" fillId="0" borderId="0" xfId="0" applyFont="1" applyAlignment="1">
      <alignment horizontal="justify" vertical="center"/>
    </xf>
    <xf numFmtId="0" fontId="4" fillId="0" borderId="0" xfId="0" applyFont="1" applyAlignment="1">
      <alignment horizontal="justify" vertical="center" wrapText="1"/>
    </xf>
    <xf numFmtId="0" fontId="14" fillId="0" borderId="0" xfId="1" applyFont="1" applyAlignment="1">
      <alignment horizontal="justify" vertical="center"/>
    </xf>
    <xf numFmtId="0" fontId="17" fillId="0" borderId="0" xfId="0" applyFont="1" applyAlignment="1">
      <alignment horizontal="left" vertical="center"/>
    </xf>
    <xf numFmtId="0" fontId="17" fillId="0" borderId="0" xfId="0" applyFont="1" applyAlignment="1">
      <alignment horizontal="justify" vertical="center"/>
    </xf>
    <xf numFmtId="0" fontId="2" fillId="0" borderId="0" xfId="0" applyFont="1" applyProtection="1">
      <alignment vertical="center"/>
    </xf>
    <xf numFmtId="0" fontId="2" fillId="0" borderId="0" xfId="0" applyFont="1" applyBorder="1" applyProtection="1">
      <alignment vertical="center"/>
    </xf>
    <xf numFmtId="0" fontId="2" fillId="0" borderId="0" xfId="0" applyFont="1" applyBorder="1" applyAlignment="1" applyProtection="1">
      <alignment horizontal="left" vertical="center"/>
    </xf>
    <xf numFmtId="0" fontId="3" fillId="0" borderId="0" xfId="0" applyFont="1" applyBorder="1" applyProtection="1">
      <alignment vertical="center"/>
    </xf>
    <xf numFmtId="0" fontId="2" fillId="0" borderId="0" xfId="0" applyFont="1" applyBorder="1" applyProtection="1">
      <alignment vertical="center"/>
      <protection hidden="1"/>
    </xf>
    <xf numFmtId="176" fontId="2" fillId="0" borderId="0" xfId="0" applyNumberFormat="1" applyFont="1" applyBorder="1" applyProtection="1">
      <alignment vertical="center"/>
    </xf>
    <xf numFmtId="0" fontId="2" fillId="0" borderId="2" xfId="0" applyFont="1" applyBorder="1" applyAlignment="1" applyProtection="1">
      <alignment horizontal="left" vertical="center"/>
    </xf>
    <xf numFmtId="181" fontId="5" fillId="0" borderId="2" xfId="0" applyNumberFormat="1" applyFont="1" applyBorder="1" applyProtection="1">
      <alignment vertical="center"/>
    </xf>
    <xf numFmtId="180" fontId="5" fillId="0" borderId="25" xfId="0" applyNumberFormat="1" applyFont="1" applyBorder="1" applyProtection="1">
      <alignment vertical="center"/>
    </xf>
    <xf numFmtId="0" fontId="2" fillId="0" borderId="0" xfId="0" applyFont="1" applyAlignment="1" applyProtection="1">
      <alignment vertical="center"/>
      <protection locked="0"/>
    </xf>
    <xf numFmtId="0" fontId="23" fillId="0" borderId="0" xfId="0" applyFont="1" applyBorder="1" applyAlignment="1" applyProtection="1">
      <alignment vertical="top"/>
    </xf>
    <xf numFmtId="0" fontId="22" fillId="0" borderId="0" xfId="0" applyFont="1" applyAlignment="1">
      <alignment vertical="top"/>
    </xf>
    <xf numFmtId="0" fontId="2" fillId="0" borderId="25" xfId="0" applyFont="1" applyBorder="1" applyAlignment="1" applyProtection="1">
      <alignment vertical="center"/>
    </xf>
    <xf numFmtId="0" fontId="24" fillId="0" borderId="0" xfId="0" applyFont="1" applyAlignment="1">
      <alignment horizontal="center" vertical="center"/>
    </xf>
    <xf numFmtId="0" fontId="25" fillId="0" borderId="0" xfId="0" applyFont="1" applyAlignment="1">
      <alignment horizontal="center" vertical="center"/>
    </xf>
    <xf numFmtId="0" fontId="26" fillId="0" borderId="0" xfId="0" applyFont="1" applyProtection="1">
      <alignment vertical="center"/>
    </xf>
    <xf numFmtId="0" fontId="26" fillId="0" borderId="1" xfId="0" applyFont="1" applyBorder="1" applyProtection="1">
      <alignment vertical="center"/>
    </xf>
    <xf numFmtId="0" fontId="27" fillId="0" borderId="0" xfId="0" applyFont="1" applyBorder="1" applyProtection="1">
      <alignment vertical="center"/>
    </xf>
    <xf numFmtId="0" fontId="27" fillId="0" borderId="0" xfId="0" applyFont="1" applyBorder="1" applyAlignment="1" applyProtection="1">
      <alignment horizontal="left" vertical="center"/>
    </xf>
    <xf numFmtId="0" fontId="27" fillId="0" borderId="0" xfId="0" applyFont="1" applyAlignment="1" applyProtection="1">
      <alignment vertical="center"/>
    </xf>
    <xf numFmtId="0" fontId="27" fillId="0" borderId="0" xfId="0" applyFont="1" applyAlignment="1" applyProtection="1">
      <alignment horizontal="right" vertical="center"/>
    </xf>
    <xf numFmtId="0" fontId="27" fillId="0" borderId="0" xfId="0" applyFont="1" applyProtection="1">
      <alignment vertical="center"/>
    </xf>
    <xf numFmtId="0" fontId="27" fillId="0" borderId="27" xfId="0" applyFont="1" applyBorder="1" applyProtection="1">
      <alignment vertical="center"/>
    </xf>
    <xf numFmtId="0" fontId="28" fillId="0" borderId="27" xfId="0" applyFont="1" applyBorder="1" applyProtection="1">
      <alignment vertical="center"/>
    </xf>
    <xf numFmtId="0" fontId="28" fillId="0" borderId="17" xfId="0" applyFont="1" applyBorder="1" applyProtection="1">
      <alignment vertical="center"/>
    </xf>
    <xf numFmtId="0" fontId="28" fillId="0" borderId="31" xfId="0" applyFont="1" applyBorder="1" applyProtection="1">
      <alignment vertical="center"/>
    </xf>
    <xf numFmtId="0" fontId="29" fillId="0" borderId="0" xfId="0" applyFont="1" applyBorder="1" applyAlignment="1" applyProtection="1">
      <alignment horizontal="left" vertical="center"/>
    </xf>
    <xf numFmtId="0" fontId="26" fillId="0" borderId="2" xfId="0" applyFont="1" applyBorder="1" applyProtection="1">
      <alignment vertical="center"/>
    </xf>
    <xf numFmtId="6" fontId="27" fillId="0" borderId="8" xfId="2" applyFont="1" applyBorder="1" applyProtection="1">
      <alignment vertical="center"/>
    </xf>
    <xf numFmtId="0" fontId="26" fillId="0" borderId="25" xfId="0" applyFont="1" applyBorder="1" applyAlignment="1" applyProtection="1">
      <alignment vertical="center"/>
    </xf>
    <xf numFmtId="0" fontId="26" fillId="0" borderId="25" xfId="0" applyFont="1" applyBorder="1" applyAlignment="1">
      <alignment vertical="center"/>
    </xf>
    <xf numFmtId="0" fontId="26" fillId="0" borderId="26" xfId="0" applyFont="1" applyBorder="1" applyAlignment="1">
      <alignment vertical="center"/>
    </xf>
    <xf numFmtId="0" fontId="26" fillId="0" borderId="30" xfId="0" applyFont="1" applyBorder="1" applyProtection="1">
      <alignment vertical="center"/>
    </xf>
    <xf numFmtId="0" fontId="26" fillId="0" borderId="8" xfId="0" applyFont="1" applyBorder="1" applyProtection="1">
      <alignment vertical="center"/>
    </xf>
    <xf numFmtId="0" fontId="26" fillId="0" borderId="0" xfId="0" applyFont="1" applyBorder="1" applyProtection="1">
      <alignment vertical="center"/>
    </xf>
    <xf numFmtId="0" fontId="26" fillId="0" borderId="0" xfId="0" applyFont="1" applyAlignment="1" applyProtection="1">
      <alignment horizontal="right" vertical="center"/>
    </xf>
    <xf numFmtId="0" fontId="26" fillId="0" borderId="8" xfId="0" applyFont="1" applyBorder="1" applyAlignment="1" applyProtection="1">
      <alignment horizontal="center" vertical="center"/>
    </xf>
    <xf numFmtId="0" fontId="30" fillId="0" borderId="14" xfId="0" applyFont="1" applyBorder="1" applyProtection="1">
      <alignment vertical="center"/>
    </xf>
    <xf numFmtId="0" fontId="30" fillId="0" borderId="15" xfId="0" applyFont="1" applyBorder="1" applyProtection="1">
      <alignment vertical="center"/>
    </xf>
    <xf numFmtId="0" fontId="28" fillId="0" borderId="16" xfId="0" applyFont="1" applyBorder="1" applyProtection="1">
      <alignment vertical="center"/>
    </xf>
    <xf numFmtId="0" fontId="28" fillId="0" borderId="14" xfId="0" applyFont="1" applyBorder="1" applyProtection="1">
      <alignment vertical="center"/>
    </xf>
    <xf numFmtId="0" fontId="28" fillId="0" borderId="15" xfId="0" applyFont="1" applyBorder="1" applyProtection="1">
      <alignment vertical="center"/>
    </xf>
    <xf numFmtId="0" fontId="28" fillId="0" borderId="22" xfId="0" applyFont="1" applyBorder="1" applyProtection="1">
      <alignment vertical="center"/>
    </xf>
    <xf numFmtId="0" fontId="28" fillId="0" borderId="15" xfId="0" applyFont="1" applyBorder="1" applyAlignment="1" applyProtection="1">
      <alignment horizontal="center" vertical="center"/>
    </xf>
    <xf numFmtId="0" fontId="28" fillId="0" borderId="26" xfId="0" applyFont="1" applyBorder="1" applyAlignment="1" applyProtection="1">
      <alignment horizontal="center" vertical="center"/>
    </xf>
    <xf numFmtId="0" fontId="30" fillId="0" borderId="26" xfId="0" applyFont="1" applyBorder="1" applyProtection="1">
      <alignment vertical="center"/>
    </xf>
    <xf numFmtId="0" fontId="31" fillId="0" borderId="0" xfId="0" applyFont="1" applyBorder="1" applyProtection="1">
      <alignment vertical="center"/>
    </xf>
    <xf numFmtId="0" fontId="29" fillId="0" borderId="0" xfId="0" applyFont="1" applyBorder="1" applyProtection="1">
      <alignment vertical="center"/>
    </xf>
    <xf numFmtId="0" fontId="30" fillId="0" borderId="19" xfId="0" applyFont="1" applyBorder="1" applyProtection="1">
      <alignment vertical="center"/>
    </xf>
    <xf numFmtId="181" fontId="26" fillId="0" borderId="23" xfId="0" applyNumberFormat="1" applyFont="1" applyBorder="1" applyAlignment="1" applyProtection="1">
      <alignment vertical="center"/>
    </xf>
    <xf numFmtId="178" fontId="26" fillId="0" borderId="23" xfId="0" applyNumberFormat="1" applyFont="1" applyBorder="1" applyAlignment="1" applyProtection="1">
      <alignment vertical="center"/>
    </xf>
    <xf numFmtId="0" fontId="26" fillId="0" borderId="32" xfId="0" applyFont="1" applyBorder="1" applyProtection="1">
      <alignment vertical="center"/>
    </xf>
    <xf numFmtId="0" fontId="30" fillId="0" borderId="31" xfId="0" applyFont="1" applyBorder="1" applyProtection="1">
      <alignment vertical="center"/>
    </xf>
    <xf numFmtId="0" fontId="28" fillId="0" borderId="19" xfId="0" applyFont="1" applyBorder="1" applyProtection="1">
      <alignment vertical="center"/>
    </xf>
    <xf numFmtId="0" fontId="28" fillId="0" borderId="32" xfId="0" applyFont="1" applyBorder="1" applyProtection="1">
      <alignment vertical="center"/>
    </xf>
    <xf numFmtId="0" fontId="28" fillId="0" borderId="33" xfId="0" applyFont="1" applyBorder="1" applyProtection="1">
      <alignment vertical="center"/>
    </xf>
    <xf numFmtId="0" fontId="28" fillId="0" borderId="33" xfId="0" applyFont="1" applyBorder="1" applyAlignment="1" applyProtection="1">
      <alignment horizontal="center" vertical="center"/>
    </xf>
    <xf numFmtId="0" fontId="28" fillId="0" borderId="19" xfId="0" applyFont="1" applyBorder="1" applyAlignment="1" applyProtection="1">
      <alignment horizontal="center" vertical="center"/>
    </xf>
    <xf numFmtId="0" fontId="30" fillId="0" borderId="23" xfId="0" applyFont="1" applyBorder="1" applyProtection="1">
      <alignment vertical="center"/>
    </xf>
    <xf numFmtId="0" fontId="26" fillId="3" borderId="0" xfId="0" applyFont="1" applyFill="1" applyBorder="1" applyAlignment="1" applyProtection="1">
      <alignment horizontal="left" vertical="center"/>
    </xf>
    <xf numFmtId="0" fontId="26" fillId="0" borderId="0" xfId="0" applyFont="1" applyBorder="1" applyAlignment="1" applyProtection="1">
      <alignment horizontal="left" vertical="center"/>
    </xf>
    <xf numFmtId="0" fontId="26" fillId="0" borderId="19" xfId="0" applyFont="1" applyBorder="1" applyProtection="1">
      <alignment vertical="center"/>
    </xf>
    <xf numFmtId="0" fontId="26" fillId="0" borderId="23" xfId="0" applyFont="1" applyBorder="1" applyProtection="1">
      <alignment vertical="center"/>
    </xf>
    <xf numFmtId="0" fontId="26" fillId="0" borderId="9" xfId="0" applyFont="1" applyBorder="1" applyProtection="1">
      <alignment vertical="center"/>
    </xf>
    <xf numFmtId="0" fontId="26" fillId="0" borderId="7" xfId="0" applyFont="1" applyBorder="1" applyProtection="1">
      <alignment vertical="center"/>
    </xf>
    <xf numFmtId="0" fontId="26" fillId="0" borderId="6" xfId="0" applyFont="1" applyBorder="1" applyProtection="1">
      <alignment vertical="center"/>
    </xf>
    <xf numFmtId="0" fontId="30" fillId="0" borderId="1" xfId="0" applyFont="1" applyBorder="1" applyProtection="1">
      <alignment vertical="center"/>
    </xf>
    <xf numFmtId="0" fontId="26" fillId="0" borderId="17" xfId="0" applyFont="1" applyBorder="1" applyProtection="1">
      <alignment vertical="center"/>
    </xf>
    <xf numFmtId="0" fontId="30" fillId="0" borderId="0" xfId="0" applyFont="1" applyBorder="1" applyProtection="1">
      <alignment vertical="center"/>
    </xf>
    <xf numFmtId="0" fontId="26" fillId="0" borderId="3" xfId="0" applyNumberFormat="1" applyFont="1" applyBorder="1" applyProtection="1">
      <alignment vertical="center"/>
      <protection locked="0"/>
    </xf>
    <xf numFmtId="176" fontId="26" fillId="0" borderId="0" xfId="0" applyNumberFormat="1" applyFont="1" applyBorder="1" applyProtection="1">
      <alignment vertical="center"/>
    </xf>
    <xf numFmtId="5" fontId="26" fillId="0" borderId="0" xfId="0" applyNumberFormat="1" applyFont="1" applyBorder="1" applyProtection="1">
      <alignment vertical="center"/>
    </xf>
    <xf numFmtId="5" fontId="26" fillId="0" borderId="23" xfId="0" applyNumberFormat="1" applyFont="1" applyBorder="1" applyProtection="1">
      <alignment vertical="center"/>
    </xf>
    <xf numFmtId="0" fontId="26" fillId="0" borderId="10" xfId="0" applyFont="1" applyBorder="1" applyProtection="1">
      <alignment vertical="center"/>
    </xf>
    <xf numFmtId="0" fontId="26" fillId="0" borderId="7" xfId="0" applyNumberFormat="1" applyFont="1" applyBorder="1" applyProtection="1">
      <alignment vertical="center"/>
    </xf>
    <xf numFmtId="0" fontId="26" fillId="0" borderId="19" xfId="0" applyNumberFormat="1" applyFont="1" applyBorder="1" applyProtection="1">
      <alignment vertical="center"/>
    </xf>
    <xf numFmtId="0" fontId="30" fillId="0" borderId="0" xfId="0" applyFont="1" applyBorder="1" applyProtection="1">
      <alignment vertical="center"/>
      <protection locked="0"/>
    </xf>
    <xf numFmtId="0" fontId="29" fillId="0" borderId="0" xfId="0" applyFont="1" applyProtection="1">
      <alignment vertical="center"/>
      <protection locked="0"/>
    </xf>
    <xf numFmtId="0" fontId="26" fillId="0" borderId="18" xfId="0" applyFont="1" applyBorder="1" applyProtection="1">
      <alignment vertical="center"/>
    </xf>
    <xf numFmtId="0" fontId="26" fillId="0" borderId="29" xfId="0" applyFont="1" applyBorder="1" applyProtection="1">
      <alignment vertical="center"/>
    </xf>
    <xf numFmtId="0" fontId="26" fillId="0" borderId="24" xfId="0" applyFont="1" applyBorder="1" applyProtection="1">
      <alignment vertical="center"/>
    </xf>
    <xf numFmtId="0" fontId="30" fillId="0" borderId="18" xfId="0" applyFont="1" applyBorder="1" applyProtection="1">
      <alignment vertical="center"/>
      <protection locked="0"/>
    </xf>
    <xf numFmtId="0" fontId="31" fillId="0" borderId="19" xfId="0" applyFont="1" applyBorder="1" applyProtection="1">
      <alignment vertical="center"/>
    </xf>
    <xf numFmtId="0" fontId="26" fillId="0" borderId="0" xfId="0" applyFont="1" applyBorder="1" applyAlignment="1" applyProtection="1">
      <alignment vertical="center" wrapText="1"/>
    </xf>
    <xf numFmtId="0" fontId="26" fillId="0" borderId="0" xfId="0" applyFont="1" applyAlignment="1">
      <alignment vertical="center" wrapText="1"/>
    </xf>
    <xf numFmtId="0" fontId="26" fillId="0" borderId="0" xfId="0" applyFont="1" applyAlignment="1">
      <alignment vertical="center"/>
    </xf>
    <xf numFmtId="5" fontId="32" fillId="0" borderId="23" xfId="0" applyNumberFormat="1" applyFont="1" applyBorder="1" applyProtection="1">
      <alignment vertical="center"/>
    </xf>
    <xf numFmtId="178" fontId="32" fillId="0" borderId="23" xfId="0" applyNumberFormat="1" applyFont="1" applyBorder="1" applyAlignment="1" applyProtection="1">
      <alignment vertical="center"/>
    </xf>
    <xf numFmtId="0" fontId="32" fillId="0" borderId="7" xfId="0" applyNumberFormat="1" applyFont="1" applyBorder="1" applyProtection="1">
      <alignment vertical="center"/>
    </xf>
    <xf numFmtId="0" fontId="32" fillId="0" borderId="19" xfId="0" applyNumberFormat="1" applyFont="1" applyBorder="1" applyProtection="1">
      <alignment vertical="center"/>
    </xf>
    <xf numFmtId="5" fontId="26" fillId="0" borderId="23" xfId="0" applyNumberFormat="1" applyFont="1" applyBorder="1" applyAlignment="1" applyProtection="1">
      <alignment vertical="center"/>
    </xf>
    <xf numFmtId="5" fontId="26" fillId="0" borderId="7" xfId="0" applyNumberFormat="1" applyFont="1" applyBorder="1" applyProtection="1">
      <alignment vertical="center"/>
    </xf>
    <xf numFmtId="0" fontId="26" fillId="0" borderId="10" xfId="0" applyFont="1" applyBorder="1" applyAlignment="1" applyProtection="1">
      <alignment horizontal="right" vertical="center"/>
    </xf>
    <xf numFmtId="0" fontId="30" fillId="0" borderId="18" xfId="0" applyFont="1" applyBorder="1" applyProtection="1">
      <alignment vertical="center"/>
    </xf>
    <xf numFmtId="0" fontId="32" fillId="0" borderId="10" xfId="0" applyNumberFormat="1" applyFont="1" applyBorder="1" applyProtection="1">
      <alignment vertical="center"/>
    </xf>
    <xf numFmtId="0" fontId="30" fillId="0" borderId="20" xfId="0" applyFont="1" applyBorder="1" applyProtection="1">
      <alignment vertical="center"/>
      <protection locked="0"/>
    </xf>
    <xf numFmtId="0" fontId="30" fillId="0" borderId="2" xfId="0" applyFont="1" applyBorder="1" applyProtection="1">
      <alignment vertical="center"/>
    </xf>
    <xf numFmtId="0" fontId="26" fillId="0" borderId="21" xfId="0" applyFont="1" applyBorder="1" applyProtection="1">
      <alignment vertical="center"/>
    </xf>
    <xf numFmtId="5" fontId="26" fillId="0" borderId="0" xfId="0" applyNumberFormat="1" applyFont="1" applyProtection="1">
      <alignment vertical="center"/>
    </xf>
    <xf numFmtId="181" fontId="26" fillId="0" borderId="24" xfId="0" applyNumberFormat="1" applyFont="1" applyBorder="1" applyAlignment="1" applyProtection="1">
      <alignment vertical="center"/>
    </xf>
    <xf numFmtId="182" fontId="26" fillId="0" borderId="24" xfId="0" applyNumberFormat="1" applyFont="1" applyBorder="1" applyProtection="1">
      <alignment vertical="center"/>
    </xf>
    <xf numFmtId="0" fontId="26" fillId="0" borderId="20" xfId="0" applyFont="1" applyBorder="1" applyProtection="1">
      <alignment vertical="center"/>
    </xf>
    <xf numFmtId="0" fontId="26" fillId="0" borderId="12" xfId="0" applyFont="1" applyBorder="1" applyProtection="1">
      <alignment vertical="center"/>
    </xf>
    <xf numFmtId="0" fontId="26" fillId="0" borderId="13" xfId="0" applyFont="1" applyBorder="1" applyProtection="1">
      <alignment vertical="center"/>
    </xf>
    <xf numFmtId="0" fontId="26" fillId="0" borderId="34" xfId="0" applyFont="1" applyBorder="1" applyProtection="1">
      <alignment vertical="center"/>
    </xf>
    <xf numFmtId="0" fontId="26" fillId="0" borderId="11" xfId="0" applyFont="1" applyBorder="1" applyProtection="1">
      <alignment vertical="center"/>
    </xf>
    <xf numFmtId="0" fontId="26" fillId="0" borderId="2" xfId="0" applyFont="1" applyBorder="1" applyAlignment="1" applyProtection="1">
      <alignment horizontal="right" vertical="center"/>
    </xf>
    <xf numFmtId="178" fontId="26" fillId="0" borderId="26" xfId="0" applyNumberFormat="1" applyFont="1" applyBorder="1" applyProtection="1">
      <alignment vertical="center"/>
    </xf>
    <xf numFmtId="0" fontId="26" fillId="0" borderId="0" xfId="0" applyFont="1" applyBorder="1" applyProtection="1">
      <alignment vertical="center"/>
      <protection locked="0"/>
    </xf>
    <xf numFmtId="0" fontId="26" fillId="0" borderId="25" xfId="0" applyFont="1" applyBorder="1" applyAlignment="1" applyProtection="1">
      <alignment horizontal="right" vertical="center"/>
    </xf>
    <xf numFmtId="5" fontId="32" fillId="0" borderId="8" xfId="0" applyNumberFormat="1" applyFont="1" applyBorder="1" applyProtection="1">
      <alignment vertical="center"/>
    </xf>
    <xf numFmtId="180" fontId="26" fillId="0" borderId="26" xfId="0" applyNumberFormat="1" applyFont="1" applyBorder="1" applyProtection="1">
      <alignment vertical="center"/>
    </xf>
    <xf numFmtId="180" fontId="26" fillId="0" borderId="0" xfId="0" applyNumberFormat="1" applyFont="1" applyProtection="1">
      <alignment vertical="center"/>
    </xf>
    <xf numFmtId="0" fontId="26" fillId="0" borderId="3" xfId="0" applyFont="1" applyBorder="1" applyProtection="1">
      <alignment vertical="center"/>
    </xf>
    <xf numFmtId="0" fontId="26" fillId="0" borderId="3" xfId="0" applyNumberFormat="1" applyFont="1" applyBorder="1" applyProtection="1">
      <alignment vertical="center"/>
    </xf>
    <xf numFmtId="0" fontId="26" fillId="0" borderId="0" xfId="0" applyFont="1" applyBorder="1" applyAlignment="1" applyProtection="1">
      <alignment horizontal="right" vertical="center"/>
    </xf>
    <xf numFmtId="0" fontId="10" fillId="0" borderId="0" xfId="0" applyFont="1" applyAlignment="1" applyProtection="1">
      <alignment horizontal="center" vertical="center"/>
    </xf>
    <xf numFmtId="0" fontId="11" fillId="0" borderId="0" xfId="0" applyFont="1" applyAlignment="1" applyProtection="1">
      <alignment vertical="center"/>
    </xf>
    <xf numFmtId="0" fontId="5" fillId="0" borderId="0" xfId="0" applyFont="1" applyAlignment="1" applyProtection="1">
      <alignment horizontal="justify" vertical="center"/>
    </xf>
    <xf numFmtId="0" fontId="2" fillId="0" borderId="0" xfId="0" applyFont="1" applyAlignment="1" applyProtection="1">
      <alignment vertical="center"/>
    </xf>
    <xf numFmtId="0" fontId="7" fillId="0" borderId="0" xfId="0" applyFont="1" applyAlignment="1" applyProtection="1">
      <alignment horizontal="justify" vertical="center"/>
    </xf>
    <xf numFmtId="0" fontId="2" fillId="0" borderId="0" xfId="0" applyFont="1" applyAlignment="1" applyProtection="1">
      <alignment horizontal="justify" vertical="center"/>
    </xf>
    <xf numFmtId="14" fontId="12" fillId="0" borderId="4" xfId="0" applyNumberFormat="1" applyFont="1" applyBorder="1" applyAlignment="1" applyProtection="1">
      <alignment horizontal="left"/>
      <protection locked="0"/>
    </xf>
    <xf numFmtId="0" fontId="5" fillId="0" borderId="4" xfId="0" applyFont="1" applyBorder="1" applyAlignment="1" applyProtection="1">
      <alignment horizontal="justify"/>
    </xf>
    <xf numFmtId="0" fontId="2" fillId="0" borderId="4" xfId="0" applyFont="1" applyBorder="1" applyAlignment="1" applyProtection="1">
      <alignment horizontal="justify"/>
    </xf>
    <xf numFmtId="0" fontId="5" fillId="0" borderId="4" xfId="0" applyFont="1" applyBorder="1" applyAlignment="1" applyProtection="1">
      <alignment horizontal="justify"/>
      <protection locked="0"/>
    </xf>
    <xf numFmtId="0" fontId="0" fillId="0" borderId="4" xfId="0" applyBorder="1" applyAlignment="1" applyProtection="1">
      <protection locked="0"/>
    </xf>
    <xf numFmtId="0" fontId="5" fillId="0" borderId="4" xfId="0" applyFont="1" applyBorder="1" applyAlignment="1" applyProtection="1"/>
    <xf numFmtId="0" fontId="0" fillId="0" borderId="4" xfId="0" applyBorder="1" applyAlignment="1" applyProtection="1"/>
    <xf numFmtId="0" fontId="5" fillId="0" borderId="4" xfId="0" applyFont="1" applyBorder="1" applyAlignment="1" applyProtection="1">
      <protection locked="0"/>
    </xf>
    <xf numFmtId="0" fontId="13" fillId="0" borderId="4" xfId="0" applyFont="1" applyBorder="1" applyAlignment="1" applyProtection="1">
      <protection locked="0"/>
    </xf>
    <xf numFmtId="0" fontId="5" fillId="0" borderId="5" xfId="0" applyFont="1" applyBorder="1" applyAlignment="1" applyProtection="1">
      <alignment horizontal="justify"/>
    </xf>
    <xf numFmtId="0" fontId="2" fillId="0" borderId="5" xfId="0" applyFont="1" applyBorder="1" applyAlignment="1" applyProtection="1">
      <alignment horizontal="justify"/>
    </xf>
    <xf numFmtId="0" fontId="2" fillId="0" borderId="4" xfId="0" applyFont="1" applyBorder="1" applyAlignment="1" applyProtection="1">
      <protection locked="0"/>
    </xf>
    <xf numFmtId="0" fontId="5" fillId="0" borderId="5" xfId="0" applyFont="1" applyBorder="1" applyAlignment="1" applyProtection="1">
      <alignment horizontal="justify"/>
      <protection locked="0"/>
    </xf>
    <xf numFmtId="0" fontId="2" fillId="0" borderId="5" xfId="0" applyFont="1" applyBorder="1" applyAlignment="1" applyProtection="1">
      <protection locked="0"/>
    </xf>
    <xf numFmtId="0" fontId="0" fillId="0" borderId="5" xfId="0" applyBorder="1" applyAlignment="1" applyProtection="1">
      <protection locked="0"/>
    </xf>
    <xf numFmtId="0" fontId="2" fillId="0" borderId="5" xfId="0" applyFont="1" applyBorder="1" applyAlignment="1" applyProtection="1">
      <alignment vertical="center"/>
      <protection locked="0"/>
    </xf>
    <xf numFmtId="0" fontId="5" fillId="0" borderId="5" xfId="0" applyFont="1" applyBorder="1" applyAlignment="1" applyProtection="1">
      <protection locked="0"/>
    </xf>
    <xf numFmtId="0" fontId="13" fillId="0" borderId="5" xfId="0" applyFont="1" applyBorder="1" applyAlignment="1" applyProtection="1">
      <protection locked="0"/>
    </xf>
    <xf numFmtId="0" fontId="2" fillId="0" borderId="4" xfId="0" applyFont="1" applyBorder="1" applyAlignment="1" applyProtection="1">
      <alignment vertical="center"/>
      <protection locked="0"/>
    </xf>
    <xf numFmtId="0" fontId="0" fillId="0" borderId="0" xfId="0" applyAlignment="1">
      <alignment vertical="center"/>
    </xf>
    <xf numFmtId="0" fontId="5" fillId="0" borderId="0" xfId="0" applyFont="1" applyAlignment="1" applyProtection="1">
      <alignment horizontal="justify"/>
    </xf>
    <xf numFmtId="179" fontId="12" fillId="0" borderId="4" xfId="0" applyNumberFormat="1" applyFont="1" applyBorder="1" applyAlignment="1" applyProtection="1">
      <alignment horizontal="center"/>
      <protection locked="0"/>
    </xf>
    <xf numFmtId="179" fontId="2" fillId="0" borderId="4" xfId="0" applyNumberFormat="1" applyFont="1" applyBorder="1" applyAlignment="1" applyProtection="1">
      <protection locked="0"/>
    </xf>
    <xf numFmtId="0" fontId="7" fillId="0" borderId="28" xfId="0" applyFont="1" applyBorder="1" applyAlignment="1" applyProtection="1">
      <alignment horizontal="justify"/>
    </xf>
    <xf numFmtId="0" fontId="2" fillId="0" borderId="28" xfId="0" applyFont="1" applyBorder="1" applyAlignment="1" applyProtection="1">
      <alignment horizontal="justify"/>
    </xf>
    <xf numFmtId="14" fontId="5" fillId="0" borderId="4" xfId="0" applyNumberFormat="1" applyFont="1" applyBorder="1" applyAlignment="1" applyProtection="1">
      <alignment horizontal="justify"/>
      <protection locked="0"/>
    </xf>
    <xf numFmtId="0" fontId="2" fillId="0" borderId="5" xfId="0" applyFont="1" applyBorder="1" applyAlignment="1" applyProtection="1">
      <alignment vertical="center"/>
    </xf>
    <xf numFmtId="0" fontId="5" fillId="0" borderId="4" xfId="0" applyFont="1" applyBorder="1" applyAlignment="1" applyProtection="1">
      <alignment vertical="center"/>
    </xf>
    <xf numFmtId="0" fontId="2" fillId="0" borderId="4" xfId="0" applyFont="1" applyBorder="1" applyAlignment="1" applyProtection="1"/>
    <xf numFmtId="0" fontId="0" fillId="0" borderId="4" xfId="0" applyBorder="1" applyAlignment="1">
      <alignment vertical="center"/>
    </xf>
    <xf numFmtId="0" fontId="5" fillId="0" borderId="0" xfId="0" applyFont="1" applyBorder="1" applyAlignment="1" applyProtection="1">
      <alignment horizontal="justify"/>
    </xf>
    <xf numFmtId="0" fontId="2" fillId="0" borderId="0" xfId="0" applyFont="1" applyAlignment="1" applyProtection="1">
      <alignment horizontal="justify"/>
    </xf>
    <xf numFmtId="0" fontId="2" fillId="0" borderId="4" xfId="0" applyFont="1" applyBorder="1" applyAlignment="1" applyProtection="1">
      <alignment vertical="center"/>
    </xf>
    <xf numFmtId="0" fontId="5" fillId="0" borderId="4" xfId="0" applyFont="1" applyBorder="1" applyAlignment="1" applyProtection="1">
      <alignment horizontal="right"/>
    </xf>
    <xf numFmtId="0" fontId="2" fillId="0" borderId="4" xfId="0" applyFont="1" applyBorder="1" applyAlignment="1" applyProtection="1">
      <alignment horizontal="right" vertical="center"/>
    </xf>
    <xf numFmtId="0" fontId="3" fillId="0" borderId="0" xfId="0" applyFont="1" applyAlignment="1" applyProtection="1">
      <alignment horizontal="justify" vertical="center"/>
    </xf>
    <xf numFmtId="0" fontId="4" fillId="0" borderId="0" xfId="0" applyFont="1" applyAlignment="1" applyProtection="1">
      <alignment horizontal="justify" vertical="center"/>
    </xf>
    <xf numFmtId="0" fontId="14" fillId="0" borderId="0" xfId="1" applyFont="1" applyAlignment="1" applyProtection="1">
      <alignment horizontal="justify" vertical="center"/>
    </xf>
    <xf numFmtId="0" fontId="14" fillId="0" borderId="0" xfId="1" applyFont="1" applyAlignment="1" applyProtection="1">
      <alignment vertical="center"/>
    </xf>
    <xf numFmtId="0" fontId="18"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4" fillId="0" borderId="0" xfId="0" applyFont="1" applyAlignment="1">
      <alignment horizontal="center" vertical="center"/>
    </xf>
    <xf numFmtId="0" fontId="28" fillId="0" borderId="35" xfId="0" applyFont="1" applyBorder="1" applyAlignment="1" applyProtection="1">
      <alignment vertical="center"/>
    </xf>
    <xf numFmtId="0" fontId="28" fillId="0" borderId="35" xfId="0" applyFont="1" applyBorder="1" applyAlignment="1">
      <alignment vertical="center"/>
    </xf>
  </cellXfs>
  <cellStyles count="3">
    <cellStyle name="ハイパーリンク" xfId="1" builtinId="8"/>
    <cellStyle name="通貨" xfId="2" builtinId="7"/>
    <cellStyle name="標準" xfId="0" builtinId="0"/>
  </cellStyles>
  <dxfs count="0"/>
  <tableStyles count="0" defaultTableStyle="TableStyleMedium2" defaultPivotStyle="PivotStyleLight16"/>
  <colors>
    <mruColors>
      <color rgb="FF3862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AG$9" lockText="1" noThreeD="1"/>
</file>

<file path=xl/ctrlProps/ctrlProp11.xml><?xml version="1.0" encoding="utf-8"?>
<formControlPr xmlns="http://schemas.microsoft.com/office/spreadsheetml/2009/9/main" objectType="CheckBox" fmlaLink="$AF$7" lockText="1" noThreeD="1"/>
</file>

<file path=xl/ctrlProps/ctrlProp12.xml><?xml version="1.0" encoding="utf-8"?>
<formControlPr xmlns="http://schemas.microsoft.com/office/spreadsheetml/2009/9/main" objectType="CheckBox" fmlaLink="$AF$10"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fmlaLink="$AF$11"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checked="Checked" firstButton="1" fmlaLink="$AI$7"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CheckBox" fmlaLink="$AF$15" lockText="1"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fmlaLink="$S$25" lockText="1" noThreeD="1"/>
</file>

<file path=xl/ctrlProps/ctrlProp4.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Radio" firstButton="1" fmlaLink="$S$28" lockText="1" noThreeD="1"/>
</file>

<file path=xl/ctrlProps/ctrlProp7.xml><?xml version="1.0" encoding="utf-8"?>
<formControlPr xmlns="http://schemas.microsoft.com/office/spreadsheetml/2009/9/main" objectType="Radio" checked="Checked" lockText="1" noThreeD="1"/>
</file>

<file path=xl/ctrlProps/ctrlProp8.xml><?xml version="1.0" encoding="utf-8"?>
<formControlPr xmlns="http://schemas.microsoft.com/office/spreadsheetml/2009/9/main" objectType="CheckBox" fmlaLink="$AG$7" lockText="1" noThreeD="1"/>
</file>

<file path=xl/ctrlProps/ctrlProp9.xml><?xml version="1.0" encoding="utf-8"?>
<formControlPr xmlns="http://schemas.microsoft.com/office/spreadsheetml/2009/9/main" objectType="CheckBox" fmlaLink="$AG$8"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285750</xdr:colOff>
          <xdr:row>14</xdr:row>
          <xdr:rowOff>47625</xdr:rowOff>
        </xdr:from>
        <xdr:to>
          <xdr:col>1</xdr:col>
          <xdr:colOff>142875</xdr:colOff>
          <xdr:row>14</xdr:row>
          <xdr:rowOff>304800</xdr:rowOff>
        </xdr:to>
        <xdr:sp macro="" textlink="">
          <xdr:nvSpPr>
            <xdr:cNvPr id="46086" name="Check Box 6" hidden="1">
              <a:extLst>
                <a:ext uri="{63B3BB69-23CF-44E3-9099-C40C66FF867C}">
                  <a14:compatExt spid="_x0000_s46086"/>
                </a:ext>
                <a:ext uri="{FF2B5EF4-FFF2-40B4-BE49-F238E27FC236}">
                  <a16:creationId xmlns:a16="http://schemas.microsoft.com/office/drawing/2014/main" id="{00000000-0008-0000-0000-00000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24</xdr:row>
          <xdr:rowOff>38100</xdr:rowOff>
        </xdr:from>
        <xdr:to>
          <xdr:col>8</xdr:col>
          <xdr:colOff>171450</xdr:colOff>
          <xdr:row>25</xdr:row>
          <xdr:rowOff>190500</xdr:rowOff>
        </xdr:to>
        <xdr:sp macro="" textlink="">
          <xdr:nvSpPr>
            <xdr:cNvPr id="46087" name="Group Box 7" hidden="1">
              <a:extLst>
                <a:ext uri="{63B3BB69-23CF-44E3-9099-C40C66FF867C}">
                  <a14:compatExt spid="_x0000_s46087"/>
                </a:ext>
                <a:ext uri="{FF2B5EF4-FFF2-40B4-BE49-F238E27FC236}">
                  <a16:creationId xmlns:a16="http://schemas.microsoft.com/office/drawing/2014/main" id="{00000000-0008-0000-0000-000007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送付方法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24</xdr:row>
          <xdr:rowOff>123825</xdr:rowOff>
        </xdr:from>
        <xdr:to>
          <xdr:col>5</xdr:col>
          <xdr:colOff>685800</xdr:colOff>
          <xdr:row>25</xdr:row>
          <xdr:rowOff>19050</xdr:rowOff>
        </xdr:to>
        <xdr:sp macro="" textlink="">
          <xdr:nvSpPr>
            <xdr:cNvPr id="46088" name="Option Button 8" hidden="1">
              <a:extLst>
                <a:ext uri="{63B3BB69-23CF-44E3-9099-C40C66FF867C}">
                  <a14:compatExt spid="_x0000_s46088"/>
                </a:ext>
                <a:ext uri="{FF2B5EF4-FFF2-40B4-BE49-F238E27FC236}">
                  <a16:creationId xmlns:a16="http://schemas.microsoft.com/office/drawing/2014/main" id="{00000000-0008-0000-0000-00000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24</xdr:row>
          <xdr:rowOff>142875</xdr:rowOff>
        </xdr:from>
        <xdr:to>
          <xdr:col>7</xdr:col>
          <xdr:colOff>142875</xdr:colOff>
          <xdr:row>25</xdr:row>
          <xdr:rowOff>38100</xdr:rowOff>
        </xdr:to>
        <xdr:sp macro="" textlink="">
          <xdr:nvSpPr>
            <xdr:cNvPr id="46090" name="Option Button 10" hidden="1">
              <a:extLst>
                <a:ext uri="{63B3BB69-23CF-44E3-9099-C40C66FF867C}">
                  <a14:compatExt spid="_x0000_s46090"/>
                </a:ext>
                <a:ext uri="{FF2B5EF4-FFF2-40B4-BE49-F238E27FC236}">
                  <a16:creationId xmlns:a16="http://schemas.microsoft.com/office/drawing/2014/main" id="{00000000-0008-0000-0000-00000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27</xdr:row>
          <xdr:rowOff>38100</xdr:rowOff>
        </xdr:from>
        <xdr:to>
          <xdr:col>3</xdr:col>
          <xdr:colOff>0</xdr:colOff>
          <xdr:row>29</xdr:row>
          <xdr:rowOff>104775</xdr:rowOff>
        </xdr:to>
        <xdr:sp macro="" textlink="">
          <xdr:nvSpPr>
            <xdr:cNvPr id="46091" name="Group Box 11" hidden="1">
              <a:extLst>
                <a:ext uri="{63B3BB69-23CF-44E3-9099-C40C66FF867C}">
                  <a14:compatExt spid="_x0000_s46091"/>
                </a:ext>
                <a:ext uri="{FF2B5EF4-FFF2-40B4-BE49-F238E27FC236}">
                  <a16:creationId xmlns:a16="http://schemas.microsoft.com/office/drawing/2014/main" id="{00000000-0008-0000-0000-00000B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待機利用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27</xdr:row>
          <xdr:rowOff>85725</xdr:rowOff>
        </xdr:from>
        <xdr:to>
          <xdr:col>1</xdr:col>
          <xdr:colOff>57150</xdr:colOff>
          <xdr:row>28</xdr:row>
          <xdr:rowOff>66675</xdr:rowOff>
        </xdr:to>
        <xdr:sp macro="" textlink="">
          <xdr:nvSpPr>
            <xdr:cNvPr id="46097" name="Option Button 17" hidden="1">
              <a:extLst>
                <a:ext uri="{63B3BB69-23CF-44E3-9099-C40C66FF867C}">
                  <a14:compatExt spid="_x0000_s46097"/>
                </a:ext>
                <a:ext uri="{FF2B5EF4-FFF2-40B4-BE49-F238E27FC236}">
                  <a16:creationId xmlns:a16="http://schemas.microsoft.com/office/drawing/2014/main" id="{00000000-0008-0000-00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28</xdr:row>
          <xdr:rowOff>0</xdr:rowOff>
        </xdr:from>
        <xdr:to>
          <xdr:col>1</xdr:col>
          <xdr:colOff>57150</xdr:colOff>
          <xdr:row>28</xdr:row>
          <xdr:rowOff>333375</xdr:rowOff>
        </xdr:to>
        <xdr:sp macro="" textlink="">
          <xdr:nvSpPr>
            <xdr:cNvPr id="46098" name="Option Button 18" hidden="1">
              <a:extLst>
                <a:ext uri="{63B3BB69-23CF-44E3-9099-C40C66FF867C}">
                  <a14:compatExt spid="_x0000_s46098"/>
                </a:ext>
                <a:ext uri="{FF2B5EF4-FFF2-40B4-BE49-F238E27FC236}">
                  <a16:creationId xmlns:a16="http://schemas.microsoft.com/office/drawing/2014/main" id="{00000000-0008-0000-0000-00001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257175</xdr:colOff>
          <xdr:row>6</xdr:row>
          <xdr:rowOff>19050</xdr:rowOff>
        </xdr:from>
        <xdr:to>
          <xdr:col>3</xdr:col>
          <xdr:colOff>9525</xdr:colOff>
          <xdr:row>6</xdr:row>
          <xdr:rowOff>209550</xdr:rowOff>
        </xdr:to>
        <xdr:sp macro="" textlink="">
          <xdr:nvSpPr>
            <xdr:cNvPr id="49153" name="Check Box 1" hidden="1">
              <a:extLst>
                <a:ext uri="{63B3BB69-23CF-44E3-9099-C40C66FF867C}">
                  <a14:compatExt spid="_x0000_s49153"/>
                </a:ext>
                <a:ext uri="{FF2B5EF4-FFF2-40B4-BE49-F238E27FC236}">
                  <a16:creationId xmlns:a16="http://schemas.microsoft.com/office/drawing/2014/main" id="{00000000-0008-0000-0100-00000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xdr:row>
          <xdr:rowOff>38100</xdr:rowOff>
        </xdr:from>
        <xdr:to>
          <xdr:col>3</xdr:col>
          <xdr:colOff>9525</xdr:colOff>
          <xdr:row>7</xdr:row>
          <xdr:rowOff>209550</xdr:rowOff>
        </xdr:to>
        <xdr:sp macro="" textlink="">
          <xdr:nvSpPr>
            <xdr:cNvPr id="49154" name="Check Box 2" hidden="1">
              <a:extLst>
                <a:ext uri="{63B3BB69-23CF-44E3-9099-C40C66FF867C}">
                  <a14:compatExt spid="_x0000_s49154"/>
                </a:ext>
                <a:ext uri="{FF2B5EF4-FFF2-40B4-BE49-F238E27FC236}">
                  <a16:creationId xmlns:a16="http://schemas.microsoft.com/office/drawing/2014/main" id="{00000000-0008-0000-0100-00000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8</xdr:row>
          <xdr:rowOff>38100</xdr:rowOff>
        </xdr:from>
        <xdr:to>
          <xdr:col>3</xdr:col>
          <xdr:colOff>9525</xdr:colOff>
          <xdr:row>9</xdr:row>
          <xdr:rowOff>0</xdr:rowOff>
        </xdr:to>
        <xdr:sp macro="" textlink="">
          <xdr:nvSpPr>
            <xdr:cNvPr id="49155" name="Check Box 3" hidden="1">
              <a:extLst>
                <a:ext uri="{63B3BB69-23CF-44E3-9099-C40C66FF867C}">
                  <a14:compatExt spid="_x0000_s49155"/>
                </a:ext>
                <a:ext uri="{FF2B5EF4-FFF2-40B4-BE49-F238E27FC236}">
                  <a16:creationId xmlns:a16="http://schemas.microsoft.com/office/drawing/2014/main" id="{00000000-0008-0000-0100-00000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xdr:row>
          <xdr:rowOff>0</xdr:rowOff>
        </xdr:from>
        <xdr:to>
          <xdr:col>9</xdr:col>
          <xdr:colOff>0</xdr:colOff>
          <xdr:row>6</xdr:row>
          <xdr:rowOff>219075</xdr:rowOff>
        </xdr:to>
        <xdr:sp macro="" textlink="">
          <xdr:nvSpPr>
            <xdr:cNvPr id="49156" name="Check Box 4" hidden="1">
              <a:extLst>
                <a:ext uri="{63B3BB69-23CF-44E3-9099-C40C66FF867C}">
                  <a14:compatExt spid="_x0000_s49156"/>
                </a:ext>
                <a:ext uri="{FF2B5EF4-FFF2-40B4-BE49-F238E27FC236}">
                  <a16:creationId xmlns:a16="http://schemas.microsoft.com/office/drawing/2014/main" id="{00000000-0008-0000-0100-00000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0</xdr:colOff>
          <xdr:row>10</xdr:row>
          <xdr:rowOff>9525</xdr:rowOff>
        </xdr:to>
        <xdr:sp macro="" textlink="">
          <xdr:nvSpPr>
            <xdr:cNvPr id="49157" name="Check Box 5" hidden="1">
              <a:extLst>
                <a:ext uri="{63B3BB69-23CF-44E3-9099-C40C66FF867C}">
                  <a14:compatExt spid="_x0000_s49157"/>
                </a:ext>
                <a:ext uri="{FF2B5EF4-FFF2-40B4-BE49-F238E27FC236}">
                  <a16:creationId xmlns:a16="http://schemas.microsoft.com/office/drawing/2014/main" id="{00000000-0008-0000-0100-00000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5</xdr:row>
          <xdr:rowOff>200025</xdr:rowOff>
        </xdr:from>
        <xdr:to>
          <xdr:col>6</xdr:col>
          <xdr:colOff>180975</xdr:colOff>
          <xdr:row>9</xdr:row>
          <xdr:rowOff>76200</xdr:rowOff>
        </xdr:to>
        <xdr:sp macro="" textlink="">
          <xdr:nvSpPr>
            <xdr:cNvPr id="49158" name="Group Box 6" hidden="1">
              <a:extLst>
                <a:ext uri="{63B3BB69-23CF-44E3-9099-C40C66FF867C}">
                  <a14:compatExt spid="_x0000_s49158"/>
                </a:ext>
                <a:ext uri="{FF2B5EF4-FFF2-40B4-BE49-F238E27FC236}">
                  <a16:creationId xmlns:a16="http://schemas.microsoft.com/office/drawing/2014/main" id="{00000000-0008-0000-0100-000006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9525</xdr:rowOff>
        </xdr:from>
        <xdr:to>
          <xdr:col>9</xdr:col>
          <xdr:colOff>0</xdr:colOff>
          <xdr:row>11</xdr:row>
          <xdr:rowOff>0</xdr:rowOff>
        </xdr:to>
        <xdr:sp macro="" textlink="">
          <xdr:nvSpPr>
            <xdr:cNvPr id="49159" name="Check Box 7" hidden="1">
              <a:extLst>
                <a:ext uri="{63B3BB69-23CF-44E3-9099-C40C66FF867C}">
                  <a14:compatExt spid="_x0000_s49159"/>
                </a:ext>
                <a:ext uri="{FF2B5EF4-FFF2-40B4-BE49-F238E27FC236}">
                  <a16:creationId xmlns:a16="http://schemas.microsoft.com/office/drawing/2014/main" id="{00000000-0008-0000-0100-00000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10</xdr:row>
          <xdr:rowOff>209550</xdr:rowOff>
        </xdr:from>
        <xdr:to>
          <xdr:col>4</xdr:col>
          <xdr:colOff>133350</xdr:colOff>
          <xdr:row>13</xdr:row>
          <xdr:rowOff>57150</xdr:rowOff>
        </xdr:to>
        <xdr:sp macro="" textlink="">
          <xdr:nvSpPr>
            <xdr:cNvPr id="49160" name="Group Box 8" hidden="1">
              <a:extLst>
                <a:ext uri="{63B3BB69-23CF-44E3-9099-C40C66FF867C}">
                  <a14:compatExt spid="_x0000_s49160"/>
                </a:ext>
                <a:ext uri="{FF2B5EF4-FFF2-40B4-BE49-F238E27FC236}">
                  <a16:creationId xmlns:a16="http://schemas.microsoft.com/office/drawing/2014/main" id="{00000000-0008-0000-0100-000008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11</xdr:row>
          <xdr:rowOff>19050</xdr:rowOff>
        </xdr:from>
        <xdr:to>
          <xdr:col>3</xdr:col>
          <xdr:colOff>85725</xdr:colOff>
          <xdr:row>11</xdr:row>
          <xdr:rowOff>219075</xdr:rowOff>
        </xdr:to>
        <xdr:sp macro="" textlink="">
          <xdr:nvSpPr>
            <xdr:cNvPr id="49161" name="Option Button 9" hidden="1">
              <a:extLst>
                <a:ext uri="{63B3BB69-23CF-44E3-9099-C40C66FF867C}">
                  <a14:compatExt spid="_x0000_s49161"/>
                </a:ext>
                <a:ext uri="{FF2B5EF4-FFF2-40B4-BE49-F238E27FC236}">
                  <a16:creationId xmlns:a16="http://schemas.microsoft.com/office/drawing/2014/main" id="{00000000-0008-0000-0100-00000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12</xdr:row>
          <xdr:rowOff>9525</xdr:rowOff>
        </xdr:from>
        <xdr:to>
          <xdr:col>3</xdr:col>
          <xdr:colOff>28575</xdr:colOff>
          <xdr:row>12</xdr:row>
          <xdr:rowOff>209550</xdr:rowOff>
        </xdr:to>
        <xdr:sp macro="" textlink="">
          <xdr:nvSpPr>
            <xdr:cNvPr id="49162" name="Option Button 10" hidden="1">
              <a:extLst>
                <a:ext uri="{63B3BB69-23CF-44E3-9099-C40C66FF867C}">
                  <a14:compatExt spid="_x0000_s49162"/>
                </a:ext>
                <a:ext uri="{FF2B5EF4-FFF2-40B4-BE49-F238E27FC236}">
                  <a16:creationId xmlns:a16="http://schemas.microsoft.com/office/drawing/2014/main" id="{00000000-0008-0000-0100-00000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19050</xdr:rowOff>
        </xdr:from>
        <xdr:to>
          <xdr:col>9</xdr:col>
          <xdr:colOff>0</xdr:colOff>
          <xdr:row>15</xdr:row>
          <xdr:rowOff>9525</xdr:rowOff>
        </xdr:to>
        <xdr:sp macro="" textlink="">
          <xdr:nvSpPr>
            <xdr:cNvPr id="49163" name="Check Box 11" hidden="1">
              <a:extLst>
                <a:ext uri="{63B3BB69-23CF-44E3-9099-C40C66FF867C}">
                  <a14:compatExt spid="_x0000_s49163"/>
                </a:ext>
                <a:ext uri="{FF2B5EF4-FFF2-40B4-BE49-F238E27FC236}">
                  <a16:creationId xmlns:a16="http://schemas.microsoft.com/office/drawing/2014/main" id="{00000000-0008-0000-0100-00000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276225</xdr:colOff>
      <xdr:row>63</xdr:row>
      <xdr:rowOff>0</xdr:rowOff>
    </xdr:from>
    <xdr:to>
      <xdr:col>0</xdr:col>
      <xdr:colOff>5864225</xdr:colOff>
      <xdr:row>94</xdr:row>
      <xdr:rowOff>9526</xdr:rowOff>
    </xdr:to>
    <xdr:pic>
      <xdr:nvPicPr>
        <xdr:cNvPr id="2" name="図 1">
          <a:extLst>
            <a:ext uri="{FF2B5EF4-FFF2-40B4-BE49-F238E27FC236}">
              <a16:creationId xmlns:a16="http://schemas.microsoft.com/office/drawing/2014/main" id="{00000000-0008-0000-02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585"/>
        <a:stretch/>
      </xdr:blipFill>
      <xdr:spPr bwMode="auto">
        <a:xfrm>
          <a:off x="276225" y="11010900"/>
          <a:ext cx="5588000" cy="5324476"/>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mailto:sgmo-felica-kentei@sony.com" TargetMode="External"/><Relationship Id="rId1" Type="http://schemas.openxmlformats.org/officeDocument/2006/relationships/hyperlink" Target="mailto:emcs-felica-kentei@jp.sony.com"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11.xml"/><Relationship Id="rId12" Type="http://schemas.openxmlformats.org/officeDocument/2006/relationships/ctrlProp" Target="../ctrlProps/ctrlProp1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 Id="rId14" Type="http://schemas.openxmlformats.org/officeDocument/2006/relationships/ctrlProp" Target="../ctrlProps/ctrlProp18.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sgmo-felica-kentei@sony.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35"/>
  <sheetViews>
    <sheetView showGridLines="0" tabSelected="1" view="pageBreakPreview" zoomScale="85" zoomScaleNormal="100" zoomScaleSheetLayoutView="85" workbookViewId="0">
      <selection activeCell="O5" sqref="O5:Q5"/>
    </sheetView>
  </sheetViews>
  <sheetFormatPr defaultRowHeight="13.5" x14ac:dyDescent="0.15"/>
  <cols>
    <col min="1" max="1" width="7.625" style="2" customWidth="1"/>
    <col min="2" max="3" width="2.625" style="2" customWidth="1"/>
    <col min="4" max="4" width="2.5" style="2" customWidth="1"/>
    <col min="5" max="5" width="6.375" style="2" customWidth="1"/>
    <col min="6" max="6" width="10.75" style="2" customWidth="1"/>
    <col min="7" max="7" width="9.625" style="2" customWidth="1"/>
    <col min="8" max="8" width="2.625" style="2" customWidth="1"/>
    <col min="9" max="9" width="7.875" style="2" customWidth="1"/>
    <col min="10" max="10" width="2.5" style="2" customWidth="1"/>
    <col min="11" max="11" width="6.75" style="2" customWidth="1"/>
    <col min="12" max="12" width="8.375" style="2" customWidth="1"/>
    <col min="13" max="13" width="3" style="2" customWidth="1"/>
    <col min="14" max="14" width="10.625" style="2" customWidth="1"/>
    <col min="15" max="15" width="5.75" style="2" customWidth="1"/>
    <col min="16" max="16" width="2.875" style="2" customWidth="1"/>
    <col min="17" max="17" width="8.375" style="2" customWidth="1"/>
    <col min="18" max="18" width="3.375" style="2" customWidth="1"/>
    <col min="19" max="19" width="3.375" style="2" hidden="1" customWidth="1"/>
    <col min="20" max="16384" width="9" style="2"/>
  </cols>
  <sheetData>
    <row r="1" spans="1:19" ht="17.25" customHeight="1" x14ac:dyDescent="0.15">
      <c r="R1" s="3" t="s">
        <v>96</v>
      </c>
    </row>
    <row r="2" spans="1:19" ht="25.5" x14ac:dyDescent="0.15">
      <c r="A2" s="151" t="s">
        <v>41</v>
      </c>
      <c r="B2" s="151"/>
      <c r="C2" s="152"/>
      <c r="D2" s="152"/>
      <c r="E2" s="152"/>
      <c r="F2" s="152"/>
      <c r="G2" s="152"/>
      <c r="H2" s="152"/>
      <c r="I2" s="152"/>
      <c r="J2" s="152"/>
      <c r="K2" s="152"/>
      <c r="L2" s="152"/>
      <c r="M2" s="152"/>
      <c r="N2" s="152"/>
      <c r="O2" s="152"/>
      <c r="P2" s="152"/>
      <c r="Q2" s="152"/>
      <c r="R2" s="152"/>
    </row>
    <row r="3" spans="1:19" ht="24.75" hidden="1" customHeight="1" x14ac:dyDescent="0.15">
      <c r="A3" s="4" t="s">
        <v>10</v>
      </c>
      <c r="B3" s="4"/>
      <c r="C3" s="4"/>
      <c r="D3" s="4"/>
      <c r="E3" s="4"/>
      <c r="F3" s="4"/>
      <c r="G3" s="4"/>
    </row>
    <row r="4" spans="1:19" ht="35.25" customHeight="1" x14ac:dyDescent="0.15">
      <c r="A4" s="153" t="s">
        <v>11</v>
      </c>
      <c r="B4" s="153"/>
      <c r="C4" s="154"/>
      <c r="D4" s="154"/>
      <c r="E4" s="154"/>
      <c r="F4" s="154"/>
      <c r="G4" s="154"/>
      <c r="H4" s="154"/>
      <c r="I4" s="154"/>
      <c r="J4" s="154"/>
      <c r="K4" s="154"/>
      <c r="L4" s="154"/>
      <c r="M4" s="154"/>
      <c r="N4" s="154"/>
      <c r="O4" s="154"/>
      <c r="P4" s="154"/>
      <c r="Q4" s="154"/>
      <c r="R4" s="154"/>
    </row>
    <row r="5" spans="1:19" ht="26.25" customHeight="1" x14ac:dyDescent="0.2">
      <c r="A5" s="155" t="s">
        <v>12</v>
      </c>
      <c r="B5" s="155"/>
      <c r="C5" s="156"/>
      <c r="D5" s="156"/>
      <c r="E5" s="156"/>
      <c r="F5" s="4"/>
      <c r="G5" s="4"/>
      <c r="H5" s="5"/>
      <c r="N5" s="6" t="s">
        <v>13</v>
      </c>
      <c r="O5" s="157"/>
      <c r="P5" s="157"/>
      <c r="Q5" s="157"/>
      <c r="R5" s="7"/>
    </row>
    <row r="6" spans="1:19" ht="26.25" customHeight="1" x14ac:dyDescent="0.15">
      <c r="A6" s="158" t="s">
        <v>14</v>
      </c>
      <c r="B6" s="158"/>
      <c r="C6" s="159"/>
      <c r="D6" s="160"/>
      <c r="E6" s="161"/>
      <c r="F6" s="161"/>
      <c r="G6" s="161"/>
      <c r="H6" s="8" t="s">
        <v>15</v>
      </c>
      <c r="I6" s="162" t="s">
        <v>16</v>
      </c>
      <c r="J6" s="163"/>
      <c r="K6" s="163"/>
      <c r="L6" s="164"/>
      <c r="M6" s="165"/>
      <c r="N6" s="165"/>
      <c r="O6" s="165"/>
      <c r="P6" s="165"/>
      <c r="Q6" s="165"/>
      <c r="R6" s="9"/>
    </row>
    <row r="7" spans="1:19" ht="26.25" customHeight="1" x14ac:dyDescent="0.15">
      <c r="A7" s="166" t="s">
        <v>17</v>
      </c>
      <c r="B7" s="167"/>
      <c r="C7" s="160"/>
      <c r="D7" s="168"/>
      <c r="E7" s="168"/>
      <c r="F7" s="168"/>
      <c r="G7" s="168"/>
      <c r="H7" s="168"/>
      <c r="I7" s="168"/>
      <c r="J7" s="168"/>
      <c r="K7" s="168"/>
      <c r="L7" s="168"/>
      <c r="M7" s="161"/>
      <c r="N7" s="161"/>
      <c r="O7" s="161"/>
      <c r="P7" s="9"/>
      <c r="Q7" s="9"/>
      <c r="R7" s="10"/>
    </row>
    <row r="8" spans="1:19" ht="26.25" customHeight="1" x14ac:dyDescent="0.15">
      <c r="A8" s="166" t="s">
        <v>18</v>
      </c>
      <c r="B8" s="167"/>
      <c r="C8" s="169"/>
      <c r="D8" s="170"/>
      <c r="E8" s="170"/>
      <c r="F8" s="170"/>
      <c r="G8" s="170"/>
      <c r="H8" s="170"/>
      <c r="I8" s="170"/>
      <c r="J8" s="170"/>
      <c r="K8" s="170"/>
      <c r="L8" s="170"/>
      <c r="M8" s="171"/>
      <c r="N8" s="171"/>
      <c r="O8" s="171"/>
      <c r="P8" s="9"/>
      <c r="Q8" s="9"/>
      <c r="R8" s="10"/>
    </row>
    <row r="9" spans="1:19" ht="26.25" customHeight="1" x14ac:dyDescent="0.15">
      <c r="A9" s="166" t="s">
        <v>19</v>
      </c>
      <c r="B9" s="167"/>
      <c r="C9" s="169"/>
      <c r="D9" s="172"/>
      <c r="E9" s="172"/>
      <c r="F9" s="172"/>
      <c r="G9" s="172"/>
      <c r="H9" s="172"/>
      <c r="I9" s="172"/>
      <c r="J9" s="172"/>
      <c r="K9" s="172"/>
      <c r="L9" s="172"/>
      <c r="M9" s="172"/>
      <c r="N9" s="172"/>
      <c r="O9" s="172"/>
      <c r="P9" s="11"/>
      <c r="Q9" s="12"/>
      <c r="R9" s="12"/>
    </row>
    <row r="10" spans="1:19" ht="26.25" customHeight="1" x14ac:dyDescent="0.15">
      <c r="A10" s="158" t="s">
        <v>20</v>
      </c>
      <c r="B10" s="158"/>
      <c r="C10" s="159"/>
      <c r="D10" s="160"/>
      <c r="E10" s="161"/>
      <c r="F10" s="161"/>
      <c r="G10" s="161"/>
      <c r="H10" s="13"/>
      <c r="I10" s="162" t="s">
        <v>21</v>
      </c>
      <c r="J10" s="163"/>
      <c r="K10" s="173"/>
      <c r="L10" s="174"/>
      <c r="M10" s="174"/>
      <c r="N10" s="174"/>
      <c r="O10" s="174"/>
      <c r="P10" s="13"/>
      <c r="Q10" s="9"/>
      <c r="R10" s="12"/>
    </row>
    <row r="11" spans="1:19" ht="8.25" customHeight="1" x14ac:dyDescent="0.15">
      <c r="A11" s="14"/>
      <c r="B11" s="14"/>
      <c r="C11" s="15"/>
      <c r="D11" s="14"/>
      <c r="E11" s="16"/>
      <c r="F11" s="16"/>
      <c r="G11" s="16"/>
      <c r="H11" s="13"/>
      <c r="I11" s="9"/>
      <c r="J11" s="16"/>
      <c r="K11" s="11"/>
      <c r="L11" s="9"/>
      <c r="M11" s="9"/>
      <c r="N11" s="9"/>
      <c r="O11" s="9"/>
      <c r="P11" s="13"/>
      <c r="Q11" s="9"/>
      <c r="R11" s="12"/>
    </row>
    <row r="12" spans="1:19" ht="33" customHeight="1" x14ac:dyDescent="0.15">
      <c r="A12" s="17" t="s">
        <v>22</v>
      </c>
      <c r="B12" s="160"/>
      <c r="C12" s="175"/>
      <c r="D12" s="175"/>
      <c r="E12" s="175"/>
      <c r="F12" s="175"/>
      <c r="G12" s="175"/>
      <c r="H12" s="175"/>
      <c r="I12" s="175"/>
      <c r="J12" s="175"/>
      <c r="K12" s="175"/>
      <c r="L12" s="175"/>
      <c r="M12" s="175"/>
      <c r="N12" s="175"/>
      <c r="O12" s="175"/>
      <c r="P12" s="175"/>
      <c r="Q12" s="175"/>
      <c r="R12" s="12"/>
    </row>
    <row r="13" spans="1:19" ht="10.5" customHeight="1" x14ac:dyDescent="0.15">
      <c r="A13" s="18"/>
      <c r="B13" s="18"/>
      <c r="C13" s="18"/>
      <c r="D13" s="18"/>
      <c r="E13" s="18"/>
      <c r="F13" s="18"/>
      <c r="G13" s="18"/>
    </row>
    <row r="14" spans="1:19" ht="20.25" customHeight="1" x14ac:dyDescent="0.15">
      <c r="A14" s="155" t="s">
        <v>23</v>
      </c>
      <c r="B14" s="156"/>
      <c r="C14" s="156"/>
      <c r="D14" s="156"/>
      <c r="E14" s="156"/>
      <c r="F14" s="4"/>
      <c r="G14" s="4"/>
      <c r="H14" s="5"/>
      <c r="I14" s="5"/>
      <c r="J14" s="5"/>
      <c r="K14" s="5"/>
      <c r="L14" s="5"/>
      <c r="M14" s="5"/>
      <c r="N14" s="5"/>
      <c r="O14" s="5"/>
      <c r="P14" s="5"/>
      <c r="Q14" s="5"/>
    </row>
    <row r="15" spans="1:19" s="10" customFormat="1" ht="27" customHeight="1" x14ac:dyDescent="0.15">
      <c r="A15" s="153" t="s">
        <v>24</v>
      </c>
      <c r="B15" s="156"/>
      <c r="C15" s="156"/>
      <c r="D15" s="156"/>
      <c r="E15" s="154"/>
      <c r="F15" s="154"/>
      <c r="G15" s="154"/>
      <c r="H15" s="154"/>
      <c r="I15" s="154"/>
      <c r="J15" s="154"/>
      <c r="K15" s="154"/>
      <c r="L15" s="154"/>
      <c r="M15" s="176"/>
      <c r="N15" s="176"/>
      <c r="O15" s="176"/>
      <c r="P15" s="176"/>
      <c r="Q15" s="176"/>
      <c r="S15" s="2"/>
    </row>
    <row r="16" spans="1:19" ht="24" customHeight="1" x14ac:dyDescent="0.15"/>
    <row r="17" spans="1:19" ht="21" customHeight="1" x14ac:dyDescent="0.15">
      <c r="A17" s="155" t="s">
        <v>25</v>
      </c>
      <c r="B17" s="156"/>
      <c r="C17" s="156"/>
      <c r="D17" s="156"/>
      <c r="E17" s="156"/>
      <c r="F17" s="156"/>
      <c r="G17" s="156"/>
      <c r="H17" s="154"/>
      <c r="I17" s="5"/>
      <c r="J17" s="5"/>
      <c r="K17" s="5"/>
      <c r="L17" s="5"/>
      <c r="M17" s="5"/>
      <c r="N17" s="5"/>
      <c r="O17" s="5"/>
      <c r="P17" s="5"/>
      <c r="Q17" s="5"/>
    </row>
    <row r="18" spans="1:19" ht="22.5" customHeight="1" x14ac:dyDescent="0.15">
      <c r="A18" s="177" t="s">
        <v>26</v>
      </c>
      <c r="B18" s="154"/>
      <c r="C18" s="154"/>
      <c r="D18" s="154"/>
      <c r="E18" s="154"/>
      <c r="F18" s="154"/>
      <c r="G18" s="154"/>
      <c r="H18" s="154"/>
      <c r="I18" s="154"/>
      <c r="J18" s="154"/>
      <c r="K18" s="10"/>
      <c r="L18" s="10"/>
      <c r="M18" s="10"/>
      <c r="N18" s="10"/>
      <c r="O18" s="10"/>
      <c r="P18" s="10"/>
      <c r="Q18" s="10"/>
      <c r="R18" s="10"/>
    </row>
    <row r="19" spans="1:19" ht="27" customHeight="1" x14ac:dyDescent="0.15">
      <c r="A19" s="153" t="s">
        <v>128</v>
      </c>
      <c r="B19" s="176"/>
      <c r="C19" s="176"/>
      <c r="D19" s="176"/>
      <c r="E19" s="176"/>
      <c r="F19" s="176"/>
      <c r="G19" s="176"/>
      <c r="H19" s="176"/>
      <c r="I19" s="176"/>
      <c r="J19" s="176"/>
      <c r="K19" s="176"/>
      <c r="L19" s="176"/>
      <c r="M19" s="176"/>
      <c r="N19" s="176"/>
      <c r="O19" s="176"/>
      <c r="P19" s="176"/>
      <c r="Q19" s="176"/>
      <c r="R19" s="10"/>
    </row>
    <row r="20" spans="1:19" ht="27" customHeight="1" x14ac:dyDescent="0.15">
      <c r="A20" s="153" t="s">
        <v>27</v>
      </c>
      <c r="B20" s="154"/>
      <c r="C20" s="154"/>
      <c r="D20" s="154"/>
      <c r="E20" s="154"/>
      <c r="F20" s="154"/>
      <c r="G20" s="154"/>
      <c r="H20" s="154"/>
      <c r="I20" s="154"/>
      <c r="J20" s="154"/>
      <c r="K20" s="154"/>
      <c r="L20" s="154"/>
      <c r="M20" s="154"/>
      <c r="N20" s="154"/>
      <c r="O20" s="154"/>
      <c r="P20" s="154"/>
      <c r="Q20" s="154"/>
      <c r="R20" s="10"/>
    </row>
    <row r="21" spans="1:19" ht="13.5" customHeight="1" x14ac:dyDescent="0.15">
      <c r="A21" s="19"/>
      <c r="R21" s="10"/>
    </row>
    <row r="22" spans="1:19" ht="27" customHeight="1" x14ac:dyDescent="0.15">
      <c r="A22" s="17" t="s">
        <v>28</v>
      </c>
      <c r="B22" s="160"/>
      <c r="C22" s="168"/>
      <c r="D22" s="168"/>
      <c r="E22" s="168"/>
      <c r="F22" s="168"/>
      <c r="G22" s="168"/>
      <c r="H22" s="168"/>
      <c r="I22" s="168"/>
      <c r="J22" s="168"/>
      <c r="K22" s="168"/>
      <c r="L22" s="168"/>
      <c r="M22" s="168"/>
      <c r="N22" s="168"/>
      <c r="O22" s="168"/>
      <c r="P22" s="168"/>
      <c r="Q22" s="168"/>
      <c r="R22" s="9"/>
    </row>
    <row r="23" spans="1:19" ht="45" customHeight="1" x14ac:dyDescent="0.2">
      <c r="A23" s="180" t="s">
        <v>29</v>
      </c>
      <c r="B23" s="181"/>
      <c r="C23" s="181"/>
      <c r="D23" s="181"/>
      <c r="E23" s="181"/>
      <c r="F23" s="15"/>
      <c r="G23" s="15"/>
    </row>
    <row r="24" spans="1:19" ht="26.25" customHeight="1" x14ac:dyDescent="0.2">
      <c r="A24" s="158" t="s">
        <v>30</v>
      </c>
      <c r="B24" s="159"/>
      <c r="C24" s="159"/>
      <c r="D24" s="159"/>
      <c r="E24" s="182"/>
      <c r="F24" s="182"/>
      <c r="G24" s="20"/>
      <c r="H24" s="21"/>
      <c r="I24" s="12"/>
      <c r="L24" s="10"/>
      <c r="M24" s="10"/>
    </row>
    <row r="25" spans="1:19" ht="26.25" customHeight="1" x14ac:dyDescent="0.2">
      <c r="A25" s="166" t="s">
        <v>31</v>
      </c>
      <c r="B25" s="183"/>
      <c r="C25" s="183"/>
      <c r="D25" s="183"/>
      <c r="E25" s="183"/>
      <c r="F25" s="162" t="s">
        <v>32</v>
      </c>
      <c r="G25" s="162"/>
      <c r="H25" s="184"/>
      <c r="I25" s="185" t="s">
        <v>33</v>
      </c>
      <c r="J25" s="186"/>
      <c r="K25" s="186"/>
      <c r="L25" s="186"/>
      <c r="M25" s="164"/>
      <c r="N25" s="165"/>
      <c r="O25" s="165"/>
      <c r="P25" s="22" t="s">
        <v>34</v>
      </c>
      <c r="R25" s="13"/>
      <c r="S25" s="44">
        <v>2</v>
      </c>
    </row>
    <row r="26" spans="1:19" ht="26.25" customHeight="1" x14ac:dyDescent="0.15">
      <c r="A26" s="23"/>
      <c r="B26" s="23"/>
      <c r="C26" s="23"/>
      <c r="D26" s="23"/>
      <c r="E26" s="23"/>
      <c r="F26" s="23"/>
      <c r="G26" s="23"/>
      <c r="H26" s="5"/>
      <c r="I26" s="5"/>
      <c r="J26" s="5"/>
      <c r="K26" s="5"/>
      <c r="L26" s="5"/>
      <c r="M26" s="5"/>
      <c r="N26" s="5"/>
      <c r="O26" s="5"/>
      <c r="P26" s="5"/>
      <c r="Q26" s="5"/>
    </row>
    <row r="27" spans="1:19" ht="18.75" customHeight="1" x14ac:dyDescent="0.15">
      <c r="A27" s="153" t="s">
        <v>35</v>
      </c>
      <c r="B27" s="156"/>
      <c r="C27" s="156"/>
      <c r="D27" s="156"/>
      <c r="E27" s="156"/>
      <c r="F27" s="4"/>
      <c r="G27" s="4"/>
      <c r="H27" s="10"/>
      <c r="I27" s="10"/>
      <c r="J27" s="10"/>
      <c r="K27" s="10"/>
      <c r="L27" s="10"/>
      <c r="M27" s="10"/>
      <c r="N27" s="10"/>
      <c r="O27" s="10"/>
      <c r="P27" s="10"/>
      <c r="Q27" s="10"/>
      <c r="R27" s="10"/>
    </row>
    <row r="28" spans="1:19" ht="27" customHeight="1" x14ac:dyDescent="0.2">
      <c r="A28" s="187" t="s">
        <v>36</v>
      </c>
      <c r="B28" s="188"/>
      <c r="C28" s="188"/>
      <c r="D28" s="188"/>
      <c r="E28" s="162" t="s">
        <v>37</v>
      </c>
      <c r="F28" s="189"/>
      <c r="G28" s="164"/>
      <c r="H28" s="165"/>
      <c r="I28" s="165"/>
      <c r="J28" s="165"/>
      <c r="K28" s="24" t="s">
        <v>34</v>
      </c>
      <c r="L28" s="190" t="s">
        <v>38</v>
      </c>
      <c r="M28" s="191"/>
      <c r="N28" s="25"/>
      <c r="O28" s="26" t="s">
        <v>39</v>
      </c>
      <c r="P28" s="178"/>
      <c r="Q28" s="179"/>
      <c r="S28" s="44">
        <v>2</v>
      </c>
    </row>
    <row r="29" spans="1:19" ht="27" customHeight="1" x14ac:dyDescent="0.15">
      <c r="A29" s="153" t="s">
        <v>40</v>
      </c>
      <c r="B29" s="156"/>
      <c r="C29" s="156"/>
      <c r="D29" s="156"/>
      <c r="E29" s="4"/>
      <c r="F29" s="4"/>
      <c r="G29" s="4"/>
      <c r="H29" s="19"/>
      <c r="I29" s="10"/>
      <c r="J29" s="10"/>
      <c r="K29" s="10"/>
      <c r="L29" s="10"/>
      <c r="M29" s="10"/>
      <c r="N29" s="10"/>
      <c r="O29" s="10"/>
      <c r="P29" s="10"/>
      <c r="Q29" s="10"/>
    </row>
    <row r="30" spans="1:19" ht="21.75" customHeight="1" x14ac:dyDescent="0.15">
      <c r="A30" s="18"/>
      <c r="B30" s="18"/>
      <c r="C30" s="18"/>
      <c r="D30" s="18"/>
      <c r="E30" s="18"/>
      <c r="F30" s="18"/>
      <c r="G30" s="18"/>
    </row>
    <row r="31" spans="1:19" ht="24.75" customHeight="1" x14ac:dyDescent="0.15">
      <c r="A31" s="192" t="s">
        <v>129</v>
      </c>
      <c r="B31" s="156"/>
      <c r="C31" s="156"/>
      <c r="D31" s="156"/>
      <c r="E31" s="156"/>
      <c r="F31" s="156"/>
      <c r="G31" s="156"/>
      <c r="H31" s="154"/>
      <c r="I31" s="154"/>
      <c r="J31" s="154"/>
    </row>
    <row r="32" spans="1:19" ht="17.25" customHeight="1" x14ac:dyDescent="0.15">
      <c r="A32" s="193" t="s">
        <v>130</v>
      </c>
      <c r="B32" s="154"/>
      <c r="C32" s="154"/>
      <c r="D32" s="154"/>
      <c r="E32" s="154"/>
      <c r="F32" s="154"/>
      <c r="G32" s="154"/>
      <c r="H32" s="154"/>
      <c r="I32" s="154"/>
      <c r="J32" s="154"/>
      <c r="K32" s="154"/>
      <c r="L32" s="154"/>
      <c r="M32" s="176"/>
      <c r="N32" s="176"/>
      <c r="O32" s="176"/>
    </row>
    <row r="33" spans="1:13" ht="20.25" customHeight="1" x14ac:dyDescent="0.15">
      <c r="A33" s="193" t="s">
        <v>131</v>
      </c>
      <c r="B33" s="154"/>
      <c r="C33" s="154"/>
      <c r="D33" s="154"/>
      <c r="E33" s="154"/>
      <c r="F33" s="154"/>
      <c r="G33" s="154"/>
      <c r="H33" s="154"/>
      <c r="I33" s="154"/>
      <c r="J33" s="154"/>
      <c r="K33" s="154"/>
      <c r="L33" s="154"/>
      <c r="M33" s="154"/>
    </row>
    <row r="34" spans="1:13" ht="19.5" customHeight="1" x14ac:dyDescent="0.15">
      <c r="A34" s="194" t="s">
        <v>95</v>
      </c>
      <c r="B34" s="195"/>
      <c r="C34" s="195"/>
      <c r="D34" s="195"/>
      <c r="E34" s="195"/>
      <c r="F34" s="195"/>
      <c r="G34" s="195"/>
      <c r="H34" s="195"/>
    </row>
    <row r="35" spans="1:13" ht="27" customHeight="1" x14ac:dyDescent="0.15"/>
  </sheetData>
  <sheetProtection algorithmName="SHA-512" hashValue="dX6l8aZOXLKZrqXbhFHX3ndkOE1M0hT/s3lPiIm3PxM7WjEKYKx/zu7LRmcyp9YTKyiPUyQbxTomnpVXYxIWpQ==" saltValue="780yKfpXfmX8fnR6f/Ev4Q==" spinCount="100000" sheet="1" objects="1" scenarios="1" selectLockedCells="1"/>
  <mergeCells count="44">
    <mergeCell ref="A29:D29"/>
    <mergeCell ref="A31:J31"/>
    <mergeCell ref="A32:O32"/>
    <mergeCell ref="A33:M33"/>
    <mergeCell ref="A34:H34"/>
    <mergeCell ref="P28:Q28"/>
    <mergeCell ref="B22:Q22"/>
    <mergeCell ref="A23:E23"/>
    <mergeCell ref="A24:D24"/>
    <mergeCell ref="E24:F24"/>
    <mergeCell ref="A25:E25"/>
    <mergeCell ref="F25:H25"/>
    <mergeCell ref="I25:L25"/>
    <mergeCell ref="M25:O25"/>
    <mergeCell ref="A27:E27"/>
    <mergeCell ref="A28:D28"/>
    <mergeCell ref="E28:F28"/>
    <mergeCell ref="G28:J28"/>
    <mergeCell ref="L28:M28"/>
    <mergeCell ref="A15:Q15"/>
    <mergeCell ref="A17:H17"/>
    <mergeCell ref="A18:J18"/>
    <mergeCell ref="A20:Q20"/>
    <mergeCell ref="A19:Q19"/>
    <mergeCell ref="A14:E14"/>
    <mergeCell ref="A7:B7"/>
    <mergeCell ref="C7:O7"/>
    <mergeCell ref="A8:B8"/>
    <mergeCell ref="C8:O8"/>
    <mergeCell ref="A9:B9"/>
    <mergeCell ref="C9:O9"/>
    <mergeCell ref="A10:C10"/>
    <mergeCell ref="D10:G10"/>
    <mergeCell ref="I10:J10"/>
    <mergeCell ref="K10:O10"/>
    <mergeCell ref="B12:Q12"/>
    <mergeCell ref="A2:R2"/>
    <mergeCell ref="A4:R4"/>
    <mergeCell ref="A5:E5"/>
    <mergeCell ref="O5:Q5"/>
    <mergeCell ref="A6:C6"/>
    <mergeCell ref="D6:G6"/>
    <mergeCell ref="I6:K6"/>
    <mergeCell ref="L6:Q6"/>
  </mergeCells>
  <phoneticPr fontId="1"/>
  <hyperlinks>
    <hyperlink ref="A34" r:id="rId1" display="mailto:emcs-felica-kentei@jp.sony.com" xr:uid="{00000000-0004-0000-0000-000000000000}"/>
    <hyperlink ref="A34:H34" r:id="rId2" display="e-mail : sgmo-felica-kentei@sony.com" xr:uid="{DF85D47C-D465-4974-9CA0-A6F35FC94A4C}"/>
  </hyperlinks>
  <pageMargins left="0.70866141732283472" right="0.70866141732283472" top="0.55118110236220474" bottom="0.55118110236220474" header="0.31496062992125984" footer="0.31496062992125984"/>
  <pageSetup paperSize="9" scale="85" orientation="portrait" horizontalDpi="1200" verticalDpi="1200" r:id="rId3"/>
  <headerFooter>
    <oddFooter>&amp;C&amp;P / &amp;N ページ</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46086" r:id="rId6" name="Check Box 6">
              <controlPr defaultSize="0" autoFill="0" autoLine="0" autoPict="0">
                <anchor moveWithCells="1">
                  <from>
                    <xdr:col>0</xdr:col>
                    <xdr:colOff>285750</xdr:colOff>
                    <xdr:row>14</xdr:row>
                    <xdr:rowOff>47625</xdr:rowOff>
                  </from>
                  <to>
                    <xdr:col>1</xdr:col>
                    <xdr:colOff>142875</xdr:colOff>
                    <xdr:row>14</xdr:row>
                    <xdr:rowOff>304800</xdr:rowOff>
                  </to>
                </anchor>
              </controlPr>
            </control>
          </mc:Choice>
        </mc:AlternateContent>
        <mc:AlternateContent xmlns:mc="http://schemas.openxmlformats.org/markup-compatibility/2006">
          <mc:Choice Requires="x14">
            <control shapeId="46087" r:id="rId7" name="Group Box 7">
              <controlPr defaultSize="0" autoFill="0" autoPict="0">
                <anchor moveWithCells="1">
                  <from>
                    <xdr:col>4</xdr:col>
                    <xdr:colOff>276225</xdr:colOff>
                    <xdr:row>24</xdr:row>
                    <xdr:rowOff>38100</xdr:rowOff>
                  </from>
                  <to>
                    <xdr:col>8</xdr:col>
                    <xdr:colOff>171450</xdr:colOff>
                    <xdr:row>25</xdr:row>
                    <xdr:rowOff>190500</xdr:rowOff>
                  </to>
                </anchor>
              </controlPr>
            </control>
          </mc:Choice>
        </mc:AlternateContent>
        <mc:AlternateContent xmlns:mc="http://schemas.openxmlformats.org/markup-compatibility/2006">
          <mc:Choice Requires="x14">
            <control shapeId="46088" r:id="rId8" name="Option Button 8">
              <controlPr defaultSize="0" autoFill="0" autoLine="0" autoPict="0">
                <anchor moveWithCells="1">
                  <from>
                    <xdr:col>4</xdr:col>
                    <xdr:colOff>409575</xdr:colOff>
                    <xdr:row>24</xdr:row>
                    <xdr:rowOff>123825</xdr:rowOff>
                  </from>
                  <to>
                    <xdr:col>5</xdr:col>
                    <xdr:colOff>685800</xdr:colOff>
                    <xdr:row>25</xdr:row>
                    <xdr:rowOff>19050</xdr:rowOff>
                  </to>
                </anchor>
              </controlPr>
            </control>
          </mc:Choice>
        </mc:AlternateContent>
        <mc:AlternateContent xmlns:mc="http://schemas.openxmlformats.org/markup-compatibility/2006">
          <mc:Choice Requires="x14">
            <control shapeId="46090" r:id="rId9" name="Option Button 10">
              <controlPr defaultSize="0" autoFill="0" autoLine="0" autoPict="0">
                <anchor moveWithCells="1">
                  <from>
                    <xdr:col>6</xdr:col>
                    <xdr:colOff>114300</xdr:colOff>
                    <xdr:row>24</xdr:row>
                    <xdr:rowOff>142875</xdr:rowOff>
                  </from>
                  <to>
                    <xdr:col>7</xdr:col>
                    <xdr:colOff>142875</xdr:colOff>
                    <xdr:row>25</xdr:row>
                    <xdr:rowOff>38100</xdr:rowOff>
                  </to>
                </anchor>
              </controlPr>
            </control>
          </mc:Choice>
        </mc:AlternateContent>
        <mc:AlternateContent xmlns:mc="http://schemas.openxmlformats.org/markup-compatibility/2006">
          <mc:Choice Requires="x14">
            <control shapeId="46091" r:id="rId10" name="Group Box 11">
              <controlPr defaultSize="0" autoFill="0" autoPict="0">
                <anchor moveWithCells="1">
                  <from>
                    <xdr:col>0</xdr:col>
                    <xdr:colOff>123825</xdr:colOff>
                    <xdr:row>27</xdr:row>
                    <xdr:rowOff>38100</xdr:rowOff>
                  </from>
                  <to>
                    <xdr:col>3</xdr:col>
                    <xdr:colOff>0</xdr:colOff>
                    <xdr:row>29</xdr:row>
                    <xdr:rowOff>104775</xdr:rowOff>
                  </to>
                </anchor>
              </controlPr>
            </control>
          </mc:Choice>
        </mc:AlternateContent>
        <mc:AlternateContent xmlns:mc="http://schemas.openxmlformats.org/markup-compatibility/2006">
          <mc:Choice Requires="x14">
            <control shapeId="46097" r:id="rId11" name="Option Button 17">
              <controlPr defaultSize="0" autoFill="0" autoLine="0" autoPict="0">
                <anchor moveWithCells="1">
                  <from>
                    <xdr:col>0</xdr:col>
                    <xdr:colOff>247650</xdr:colOff>
                    <xdr:row>27</xdr:row>
                    <xdr:rowOff>85725</xdr:rowOff>
                  </from>
                  <to>
                    <xdr:col>1</xdr:col>
                    <xdr:colOff>57150</xdr:colOff>
                    <xdr:row>28</xdr:row>
                    <xdr:rowOff>66675</xdr:rowOff>
                  </to>
                </anchor>
              </controlPr>
            </control>
          </mc:Choice>
        </mc:AlternateContent>
        <mc:AlternateContent xmlns:mc="http://schemas.openxmlformats.org/markup-compatibility/2006">
          <mc:Choice Requires="x14">
            <control shapeId="46098" r:id="rId12" name="Option Button 18">
              <controlPr defaultSize="0" autoFill="0" autoLine="0" autoPict="0">
                <anchor moveWithCells="1">
                  <from>
                    <xdr:col>0</xdr:col>
                    <xdr:colOff>247650</xdr:colOff>
                    <xdr:row>28</xdr:row>
                    <xdr:rowOff>0</xdr:rowOff>
                  </from>
                  <to>
                    <xdr:col>1</xdr:col>
                    <xdr:colOff>57150</xdr:colOff>
                    <xdr:row>28</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BAF1A-C83F-4DF2-8E95-321860975B08}">
  <dimension ref="A1:AI25"/>
  <sheetViews>
    <sheetView showGridLines="0" view="pageBreakPreview" zoomScaleNormal="100" zoomScaleSheetLayoutView="100" workbookViewId="0">
      <selection activeCell="E9" sqref="E9"/>
    </sheetView>
  </sheetViews>
  <sheetFormatPr defaultColWidth="9" defaultRowHeight="15" x14ac:dyDescent="0.15"/>
  <cols>
    <col min="1" max="1" width="2.125" style="50" customWidth="1"/>
    <col min="2" max="2" width="3.5" style="50" customWidth="1"/>
    <col min="3" max="3" width="3" style="50" customWidth="1"/>
    <col min="4" max="4" width="10.125" style="50" customWidth="1"/>
    <col min="5" max="5" width="3.375" style="70" customWidth="1"/>
    <col min="6" max="6" width="3" style="50" customWidth="1"/>
    <col min="7" max="7" width="10.875" style="50" customWidth="1"/>
    <col min="8" max="8" width="2.75" style="50" customWidth="1"/>
    <col min="9" max="9" width="2.875" style="50" customWidth="1"/>
    <col min="10" max="10" width="12" style="50" customWidth="1"/>
    <col min="11" max="11" width="2.75" style="50" customWidth="1"/>
    <col min="12" max="12" width="3" style="50" customWidth="1"/>
    <col min="13" max="13" width="11" style="50" customWidth="1"/>
    <col min="14" max="15" width="3.75" style="50" customWidth="1"/>
    <col min="16" max="16" width="10.75" style="50" customWidth="1"/>
    <col min="17" max="17" width="6.875" style="50" customWidth="1"/>
    <col min="18" max="18" width="6.875" style="50" hidden="1" customWidth="1"/>
    <col min="19" max="19" width="13" style="50" hidden="1" customWidth="1"/>
    <col min="20" max="20" width="10" style="50" hidden="1" customWidth="1"/>
    <col min="21" max="21" width="8.5" style="50" hidden="1" customWidth="1"/>
    <col min="22" max="34" width="6" style="50" hidden="1" customWidth="1"/>
    <col min="35" max="35" width="5.125" style="50" hidden="1" customWidth="1"/>
    <col min="36" max="37" width="6.625" style="50" customWidth="1"/>
    <col min="38" max="40" width="6.25" style="50" customWidth="1"/>
    <col min="41" max="16384" width="9" style="50"/>
  </cols>
  <sheetData>
    <row r="1" spans="1:35" ht="30" customHeight="1" thickBot="1" x14ac:dyDescent="0.2">
      <c r="A1" s="196" t="s">
        <v>9</v>
      </c>
      <c r="B1" s="197"/>
      <c r="C1" s="197"/>
      <c r="D1" s="197"/>
      <c r="E1" s="198"/>
      <c r="F1" s="198"/>
      <c r="G1" s="198"/>
      <c r="H1" s="198"/>
      <c r="I1" s="198"/>
      <c r="J1" s="198"/>
      <c r="K1" s="198"/>
      <c r="L1" s="198"/>
      <c r="M1" s="198"/>
      <c r="N1" s="198"/>
      <c r="O1" s="198"/>
      <c r="P1" s="198"/>
      <c r="Q1" s="198"/>
      <c r="R1" s="48"/>
      <c r="S1" s="49"/>
      <c r="U1" s="49"/>
      <c r="V1" s="49"/>
      <c r="W1" s="49"/>
      <c r="X1" s="49"/>
      <c r="Y1" s="49"/>
      <c r="Z1" s="49"/>
      <c r="AE1" s="49"/>
      <c r="AG1" s="51"/>
      <c r="AH1" s="51"/>
    </row>
    <row r="2" spans="1:35" ht="18" customHeight="1" thickBot="1" x14ac:dyDescent="0.2">
      <c r="A2" s="52"/>
      <c r="B2" s="1" t="s">
        <v>94</v>
      </c>
      <c r="C2" s="53"/>
      <c r="D2" s="53"/>
      <c r="E2" s="54"/>
      <c r="F2" s="54"/>
      <c r="G2" s="54"/>
      <c r="H2" s="54"/>
      <c r="I2" s="54"/>
      <c r="J2" s="54"/>
      <c r="K2" s="54"/>
      <c r="L2" s="54"/>
      <c r="M2" s="54"/>
      <c r="N2" s="54"/>
      <c r="O2" s="54"/>
      <c r="P2" s="54"/>
      <c r="Q2" s="55"/>
      <c r="R2" s="55"/>
      <c r="S2" s="56"/>
      <c r="T2" s="57" t="s">
        <v>99</v>
      </c>
      <c r="V2" s="56"/>
      <c r="W2" s="56"/>
      <c r="X2" s="56"/>
      <c r="Y2" s="56"/>
      <c r="Z2" s="56"/>
      <c r="AA2" s="56"/>
      <c r="AB2" s="58" t="s">
        <v>100</v>
      </c>
      <c r="AC2" s="59" t="s">
        <v>101</v>
      </c>
      <c r="AD2" s="60" t="s">
        <v>102</v>
      </c>
      <c r="AE2" s="58" t="s">
        <v>103</v>
      </c>
      <c r="AF2" s="56"/>
      <c r="AG2" s="56"/>
      <c r="AH2" s="52"/>
      <c r="AI2" s="52"/>
    </row>
    <row r="3" spans="1:35" ht="18" customHeight="1" thickBot="1" x14ac:dyDescent="0.2">
      <c r="A3" s="52"/>
      <c r="B3" s="61"/>
      <c r="C3" s="53"/>
      <c r="D3" s="53"/>
      <c r="E3" s="54"/>
      <c r="F3" s="54"/>
      <c r="G3" s="54"/>
      <c r="H3" s="54"/>
      <c r="I3" s="54"/>
      <c r="J3" s="54"/>
      <c r="K3" s="54"/>
      <c r="L3" s="54"/>
      <c r="M3" s="54"/>
      <c r="N3" s="54"/>
      <c r="O3" s="54"/>
      <c r="P3" s="54"/>
      <c r="Q3" s="56"/>
      <c r="R3" s="56"/>
      <c r="S3" s="62"/>
      <c r="T3" s="63">
        <v>17200</v>
      </c>
      <c r="U3" s="64" t="s">
        <v>104</v>
      </c>
      <c r="V3" s="65"/>
      <c r="W3" s="65"/>
      <c r="X3" s="65"/>
      <c r="Y3" s="65"/>
      <c r="Z3" s="65"/>
      <c r="AA3" s="66"/>
      <c r="AB3" s="67">
        <v>900</v>
      </c>
      <c r="AC3" s="68">
        <v>1800</v>
      </c>
      <c r="AD3" s="68">
        <v>35</v>
      </c>
      <c r="AE3" s="68">
        <f>SUM(AE7:AE9)</f>
        <v>0</v>
      </c>
      <c r="AF3" s="56"/>
      <c r="AG3" s="56"/>
      <c r="AH3" s="52"/>
      <c r="AI3" s="52"/>
    </row>
    <row r="4" spans="1:35" ht="18" customHeight="1" thickBot="1" x14ac:dyDescent="0.2">
      <c r="A4" s="69"/>
      <c r="B4" s="69"/>
      <c r="C4" s="69"/>
      <c r="D4" s="69"/>
      <c r="F4" s="69" t="s">
        <v>105</v>
      </c>
      <c r="G4" s="69"/>
      <c r="H4" s="69"/>
      <c r="I4" s="69"/>
      <c r="J4" s="69"/>
      <c r="K4" s="69"/>
      <c r="L4" s="69"/>
      <c r="M4" s="69"/>
      <c r="N4" s="69"/>
      <c r="S4" s="71" t="s">
        <v>106</v>
      </c>
      <c r="T4" s="71" t="s">
        <v>107</v>
      </c>
      <c r="U4" s="72" t="s">
        <v>108</v>
      </c>
      <c r="V4" s="73" t="s">
        <v>109</v>
      </c>
      <c r="W4" s="74" t="s">
        <v>101</v>
      </c>
      <c r="X4" s="75" t="s">
        <v>110</v>
      </c>
      <c r="Y4" s="76" t="s">
        <v>102</v>
      </c>
      <c r="Z4" s="77" t="s">
        <v>111</v>
      </c>
      <c r="AA4" s="74" t="s">
        <v>112</v>
      </c>
      <c r="AB4" s="75" t="s">
        <v>113</v>
      </c>
      <c r="AC4" s="78" t="s">
        <v>114</v>
      </c>
      <c r="AD4" s="79" t="s">
        <v>115</v>
      </c>
      <c r="AE4" s="80" t="s">
        <v>116</v>
      </c>
      <c r="AF4" s="81" t="b">
        <f>OR(AF7:AF11)</f>
        <v>0</v>
      </c>
      <c r="AG4" s="82" t="b">
        <f>OR(AG7:AG9)</f>
        <v>0</v>
      </c>
    </row>
    <row r="5" spans="1:35" ht="18" customHeight="1" thickBot="1" x14ac:dyDescent="0.2">
      <c r="A5" s="69"/>
      <c r="B5" s="69"/>
      <c r="C5" s="69"/>
      <c r="D5" s="69"/>
      <c r="F5" s="69"/>
      <c r="G5" s="69"/>
      <c r="H5" s="69"/>
      <c r="I5" s="69"/>
      <c r="J5" s="69"/>
      <c r="K5" s="69"/>
      <c r="L5" s="69"/>
      <c r="M5" s="69"/>
      <c r="N5" s="69"/>
      <c r="R5" s="83" t="s">
        <v>117</v>
      </c>
      <c r="S5" s="84">
        <f>ROUNDUP(SUM(U5:W5)/3600*$T$3/100,0)*100</f>
        <v>0</v>
      </c>
      <c r="T5" s="85">
        <f>SUM(U5:W5)/3600</f>
        <v>0</v>
      </c>
      <c r="U5" s="86">
        <f>IF(AND(AF4=TRUE,AG4=TRUE,AE3&gt;0),7200,0)</f>
        <v>0</v>
      </c>
      <c r="V5" s="87"/>
      <c r="W5" s="88"/>
      <c r="X5" s="89"/>
      <c r="Y5" s="90"/>
      <c r="Z5" s="90"/>
      <c r="AA5" s="88"/>
      <c r="AB5" s="89"/>
      <c r="AC5" s="91"/>
      <c r="AD5" s="92"/>
      <c r="AE5" s="93"/>
      <c r="AF5" s="81"/>
      <c r="AG5" s="69"/>
    </row>
    <row r="6" spans="1:35" ht="18" customHeight="1" x14ac:dyDescent="0.15">
      <c r="B6" s="94"/>
      <c r="C6" s="46" t="s">
        <v>97</v>
      </c>
      <c r="D6" s="95"/>
      <c r="F6" s="69"/>
      <c r="H6" s="38" t="s">
        <v>8</v>
      </c>
      <c r="I6" s="69"/>
      <c r="J6" s="69"/>
      <c r="K6" s="69"/>
      <c r="L6" s="69"/>
      <c r="M6" s="69"/>
      <c r="N6" s="69"/>
      <c r="R6" s="96"/>
      <c r="S6" s="97"/>
      <c r="T6" s="97"/>
      <c r="U6" s="98"/>
      <c r="V6" s="99"/>
      <c r="W6" s="96"/>
      <c r="X6" s="98"/>
      <c r="Y6" s="100"/>
      <c r="Z6" s="100"/>
      <c r="AA6" s="96"/>
      <c r="AB6" s="98"/>
      <c r="AC6" s="100"/>
      <c r="AD6" s="96"/>
      <c r="AE6" s="97"/>
      <c r="AF6" s="101" t="s">
        <v>118</v>
      </c>
      <c r="AG6" s="101" t="s">
        <v>119</v>
      </c>
      <c r="AH6" s="102"/>
      <c r="AI6" s="103" t="s">
        <v>2</v>
      </c>
    </row>
    <row r="7" spans="1:35" ht="18" customHeight="1" x14ac:dyDescent="0.15">
      <c r="A7" s="69"/>
      <c r="B7" s="69"/>
      <c r="C7" s="69"/>
      <c r="D7" s="39" t="s">
        <v>3</v>
      </c>
      <c r="E7" s="104"/>
      <c r="F7" s="40" t="s">
        <v>4</v>
      </c>
      <c r="H7" s="69"/>
      <c r="J7" s="37" t="s">
        <v>89</v>
      </c>
      <c r="K7" s="69"/>
      <c r="N7" s="69"/>
      <c r="O7" s="69"/>
      <c r="P7" s="106"/>
      <c r="R7" s="83" t="s">
        <v>120</v>
      </c>
      <c r="S7" s="107">
        <f>ROUNDUP(SUM(U7:W7)/3600*$T$3/100,0)*100</f>
        <v>0</v>
      </c>
      <c r="T7" s="85">
        <f>SUM(U7:W7)/3600</f>
        <v>0</v>
      </c>
      <c r="U7" s="98">
        <f>IF(AF7=TRUE,X7*AC7*AE$3,0)</f>
        <v>0</v>
      </c>
      <c r="V7" s="99">
        <f>IF(AND(AF7=TRUE,SUM($AE$7:$AE$9)&gt;0)=TRUE,AC7*Z7+AA7*AD7,0)</f>
        <v>0</v>
      </c>
      <c r="W7" s="108"/>
      <c r="X7" s="98">
        <f>AB7*Y7</f>
        <v>1540</v>
      </c>
      <c r="Y7" s="99">
        <f>$AD$3</f>
        <v>35</v>
      </c>
      <c r="Z7" s="100">
        <v>10</v>
      </c>
      <c r="AA7" s="108">
        <v>240</v>
      </c>
      <c r="AB7" s="98">
        <f>IF($AI$7=1,$AB$18,$AB$19)</f>
        <v>44</v>
      </c>
      <c r="AC7" s="109">
        <v>15</v>
      </c>
      <c r="AD7" s="110">
        <v>4</v>
      </c>
      <c r="AE7" s="97">
        <f>IF(AND(AG7=TRUE,E7&gt;0)=TRUE,E7,0)</f>
        <v>0</v>
      </c>
      <c r="AF7" s="111" t="b">
        <v>0</v>
      </c>
      <c r="AG7" s="111" t="b">
        <v>0</v>
      </c>
      <c r="AH7" s="83" t="s">
        <v>121</v>
      </c>
      <c r="AI7" s="112">
        <v>1</v>
      </c>
    </row>
    <row r="8" spans="1:35" ht="18" customHeight="1" x14ac:dyDescent="0.15">
      <c r="A8" s="69"/>
      <c r="B8" s="69"/>
      <c r="C8" s="69"/>
      <c r="D8" s="36" t="s">
        <v>0</v>
      </c>
      <c r="E8" s="104"/>
      <c r="F8" s="40" t="s">
        <v>4</v>
      </c>
      <c r="H8" s="69"/>
      <c r="J8" s="95"/>
      <c r="K8" s="69"/>
      <c r="N8" s="69"/>
      <c r="O8" s="69"/>
      <c r="P8" s="106"/>
      <c r="R8" s="96"/>
      <c r="S8" s="107"/>
      <c r="T8" s="85"/>
      <c r="U8" s="98"/>
      <c r="V8" s="99"/>
      <c r="W8" s="108"/>
      <c r="X8" s="98"/>
      <c r="Y8" s="99"/>
      <c r="Z8" s="100"/>
      <c r="AA8" s="108"/>
      <c r="AB8" s="98"/>
      <c r="AC8" s="109"/>
      <c r="AD8" s="110"/>
      <c r="AE8" s="97">
        <f>IF(AND(AG8=TRUE,E8&gt;0)=TRUE,E8,0)</f>
        <v>0</v>
      </c>
      <c r="AF8" s="111"/>
      <c r="AG8" s="111" t="b">
        <v>0</v>
      </c>
      <c r="AH8" s="83" t="s">
        <v>122</v>
      </c>
    </row>
    <row r="9" spans="1:35" ht="18" customHeight="1" thickBot="1" x14ac:dyDescent="0.2">
      <c r="A9" s="69"/>
      <c r="B9" s="69"/>
      <c r="C9" s="69"/>
      <c r="D9" s="36" t="s">
        <v>1</v>
      </c>
      <c r="E9" s="104"/>
      <c r="F9" s="40" t="s">
        <v>4</v>
      </c>
      <c r="H9" s="38" t="s">
        <v>7</v>
      </c>
      <c r="N9" s="69"/>
      <c r="O9" s="69"/>
      <c r="P9" s="106"/>
      <c r="R9" s="96"/>
      <c r="S9" s="97"/>
      <c r="T9" s="97"/>
      <c r="U9" s="113"/>
      <c r="V9" s="99"/>
      <c r="W9" s="96"/>
      <c r="X9" s="98"/>
      <c r="Y9" s="69"/>
      <c r="Z9" s="114"/>
      <c r="AA9" s="108"/>
      <c r="AB9" s="98"/>
      <c r="AC9" s="99"/>
      <c r="AD9" s="96"/>
      <c r="AE9" s="115">
        <f>IF(AND(AG9=TRUE,E9&gt;0)=TRUE,E9,0)</f>
        <v>0</v>
      </c>
      <c r="AF9" s="111"/>
      <c r="AG9" s="111" t="b">
        <v>0</v>
      </c>
      <c r="AH9" s="83" t="s">
        <v>123</v>
      </c>
    </row>
    <row r="10" spans="1:35" ht="18" customHeight="1" x14ac:dyDescent="0.15">
      <c r="A10" s="69"/>
      <c r="B10" s="69"/>
      <c r="C10" s="69"/>
      <c r="D10" s="69"/>
      <c r="F10" s="69"/>
      <c r="G10" s="95"/>
      <c r="H10" s="69"/>
      <c r="J10" s="37" t="s">
        <v>5</v>
      </c>
      <c r="K10" s="69"/>
      <c r="N10" s="69"/>
      <c r="O10" s="69"/>
      <c r="P10" s="69"/>
      <c r="R10" s="83" t="s">
        <v>124</v>
      </c>
      <c r="S10" s="107">
        <f>ROUNDUP(SUM(U10:W10)/3600*$T$3/100,0)*100</f>
        <v>0</v>
      </c>
      <c r="T10" s="85">
        <f>SUM(U10:W10)/3600</f>
        <v>0</v>
      </c>
      <c r="U10" s="98">
        <f>IF(AF10=TRUE,X10*AC10*AE$3,0)</f>
        <v>0</v>
      </c>
      <c r="V10" s="99">
        <f>IF(AND(AF10=TRUE,SUM($AE$7:$AE$9)&gt;0)=TRUE,AC10*Z10+AA10*AD10,0)</f>
        <v>0</v>
      </c>
      <c r="W10" s="108"/>
      <c r="X10" s="98">
        <f>AB10*Y10</f>
        <v>350</v>
      </c>
      <c r="Y10" s="99">
        <f>$AD$3</f>
        <v>35</v>
      </c>
      <c r="Z10" s="100">
        <v>10</v>
      </c>
      <c r="AA10" s="108">
        <v>60</v>
      </c>
      <c r="AB10" s="98">
        <f>IF($AI$7=1,$AC$18,$AC$19)</f>
        <v>10</v>
      </c>
      <c r="AC10" s="109">
        <v>20</v>
      </c>
      <c r="AD10" s="110">
        <v>4</v>
      </c>
      <c r="AF10" s="116" t="b">
        <v>0</v>
      </c>
      <c r="AG10" s="69"/>
      <c r="AH10" s="117"/>
    </row>
    <row r="11" spans="1:35" ht="18" customHeight="1" x14ac:dyDescent="0.15">
      <c r="A11" s="69"/>
      <c r="B11" s="69"/>
      <c r="C11" s="45" t="s">
        <v>98</v>
      </c>
      <c r="D11" s="118"/>
      <c r="E11" s="119"/>
      <c r="F11" s="119"/>
      <c r="G11" s="120"/>
      <c r="J11" s="37" t="s">
        <v>6</v>
      </c>
      <c r="K11" s="69"/>
      <c r="N11" s="69"/>
      <c r="O11" s="69"/>
      <c r="P11" s="69"/>
      <c r="R11" s="83" t="s">
        <v>125</v>
      </c>
      <c r="S11" s="121">
        <f>ROUNDUP(SUM(U11:W11)/3600*$T$3/100,0)*100</f>
        <v>0</v>
      </c>
      <c r="T11" s="122">
        <f>SUM(U11:W11)/3600</f>
        <v>0</v>
      </c>
      <c r="U11" s="98">
        <f>IF(AF11=TRUE,X11*AC11*AE$3,0)</f>
        <v>0</v>
      </c>
      <c r="V11" s="99">
        <f>IF(AND(AF11=TRUE,SUM($AE$7:$AE$9)&gt;0)=TRUE,AC11*Z11+AA11*AD11,0)</f>
        <v>0</v>
      </c>
      <c r="W11" s="108"/>
      <c r="X11" s="98">
        <f>AB11*Y11</f>
        <v>350</v>
      </c>
      <c r="Y11" s="99">
        <f>$AD$3</f>
        <v>35</v>
      </c>
      <c r="Z11" s="100">
        <v>240</v>
      </c>
      <c r="AA11" s="108">
        <v>180</v>
      </c>
      <c r="AB11" s="98">
        <f>IF($AI$7=1,$AC$18,$AC$19)</f>
        <v>10</v>
      </c>
      <c r="AC11" s="123">
        <v>20</v>
      </c>
      <c r="AD11" s="124">
        <v>4</v>
      </c>
      <c r="AF11" s="116" t="b">
        <v>0</v>
      </c>
      <c r="AG11" s="103"/>
      <c r="AH11" s="117"/>
    </row>
    <row r="12" spans="1:35" ht="18" customHeight="1" x14ac:dyDescent="0.15">
      <c r="A12" s="69"/>
      <c r="B12" s="69"/>
      <c r="C12" s="69"/>
      <c r="D12" s="35" t="s">
        <v>87</v>
      </c>
      <c r="E12" s="120"/>
      <c r="F12" s="120"/>
      <c r="G12" s="120"/>
      <c r="H12" s="69"/>
      <c r="J12" s="95"/>
      <c r="K12" s="69"/>
      <c r="N12" s="69"/>
      <c r="O12" s="69"/>
      <c r="P12" s="106"/>
      <c r="R12" s="88" t="s">
        <v>101</v>
      </c>
      <c r="S12" s="121">
        <f>ROUNDUP(SUM(U12:W12)/3600*$T$3/100,0)*100</f>
        <v>0</v>
      </c>
      <c r="T12" s="122">
        <f>SUM(U12:W12)/3600</f>
        <v>0</v>
      </c>
      <c r="U12" s="113"/>
      <c r="V12" s="114">
        <f>IF(AF4=TRUE,AB3*AE3*2,0)</f>
        <v>0</v>
      </c>
      <c r="W12" s="108">
        <f>IF(AF4=TRUE,AC3*AE3*2,0)</f>
        <v>0</v>
      </c>
      <c r="X12" s="113"/>
      <c r="Y12" s="114"/>
      <c r="Z12" s="99"/>
      <c r="AA12" s="96"/>
      <c r="AB12" s="113"/>
      <c r="AC12" s="114"/>
      <c r="AD12" s="108"/>
      <c r="AE12" s="69"/>
      <c r="AF12" s="113"/>
      <c r="AG12" s="103"/>
      <c r="AH12" s="96"/>
    </row>
    <row r="13" spans="1:35" ht="18" customHeight="1" x14ac:dyDescent="0.15">
      <c r="A13" s="69"/>
      <c r="B13" s="69"/>
      <c r="C13" s="69"/>
      <c r="D13" s="36" t="s">
        <v>88</v>
      </c>
      <c r="F13" s="69"/>
      <c r="G13" s="95"/>
      <c r="K13" s="69"/>
      <c r="N13" s="69"/>
      <c r="O13" s="69"/>
      <c r="P13" s="106"/>
      <c r="R13" s="96"/>
      <c r="S13" s="107"/>
      <c r="T13" s="125"/>
      <c r="U13" s="98"/>
      <c r="V13" s="99"/>
      <c r="W13" s="108"/>
      <c r="X13" s="98"/>
      <c r="Y13" s="99"/>
      <c r="Z13" s="99"/>
      <c r="AA13" s="108"/>
      <c r="AB13" s="98"/>
      <c r="AC13" s="126"/>
      <c r="AD13" s="127"/>
      <c r="AF13" s="128"/>
      <c r="AG13" s="103"/>
      <c r="AH13" s="96"/>
    </row>
    <row r="14" spans="1:35" ht="18" customHeight="1" x14ac:dyDescent="0.15">
      <c r="F14" s="69"/>
      <c r="G14" s="95"/>
      <c r="H14" s="38" t="s">
        <v>90</v>
      </c>
      <c r="K14" s="69"/>
      <c r="N14" s="69"/>
      <c r="O14" s="69"/>
      <c r="P14" s="106"/>
      <c r="R14" s="96"/>
      <c r="S14" s="121"/>
      <c r="T14" s="85"/>
      <c r="U14" s="113"/>
      <c r="V14" s="99"/>
      <c r="W14" s="96"/>
      <c r="X14" s="98"/>
      <c r="Y14" s="99"/>
      <c r="Z14" s="99"/>
      <c r="AA14" s="96"/>
      <c r="AB14" s="98"/>
      <c r="AC14" s="69"/>
      <c r="AD14" s="108"/>
      <c r="AF14" s="113"/>
      <c r="AG14" s="103"/>
      <c r="AH14" s="96"/>
    </row>
    <row r="15" spans="1:35" ht="18" customHeight="1" thickBot="1" x14ac:dyDescent="0.2">
      <c r="A15" s="69"/>
      <c r="B15" s="69"/>
      <c r="C15" s="69"/>
      <c r="D15" s="69"/>
      <c r="F15" s="69"/>
      <c r="H15" s="69"/>
      <c r="J15" s="37" t="s">
        <v>91</v>
      </c>
      <c r="K15" s="69"/>
      <c r="N15" s="69"/>
      <c r="O15" s="69"/>
      <c r="P15" s="106"/>
      <c r="R15" s="96"/>
      <c r="S15" s="121">
        <f>ROUNDUP(SUM(U15:W15)/3600*$T$3/100,0)*100</f>
        <v>0</v>
      </c>
      <c r="T15" s="85">
        <f>SUM(U15:W15)/3600</f>
        <v>0</v>
      </c>
      <c r="U15" s="98">
        <f>IF(AF15=TRUE,X15*AC15*AE$3,0)</f>
        <v>0</v>
      </c>
      <c r="V15" s="99">
        <f>IF(AF15=TRUE,(AB3+Z15)*AE3*2,0)</f>
        <v>0</v>
      </c>
      <c r="W15" s="108">
        <f>IF(AF15=TRUE,AC3*AE3,0)</f>
        <v>0</v>
      </c>
      <c r="X15" s="98">
        <f>AB15*Y15</f>
        <v>400</v>
      </c>
      <c r="Y15" s="99">
        <v>400</v>
      </c>
      <c r="Z15" s="99">
        <v>50</v>
      </c>
      <c r="AA15" s="108"/>
      <c r="AB15" s="98">
        <v>1</v>
      </c>
      <c r="AC15" s="123">
        <v>1</v>
      </c>
      <c r="AD15" s="129"/>
      <c r="AF15" s="130" t="b">
        <v>0</v>
      </c>
      <c r="AG15" s="131"/>
      <c r="AH15" s="132"/>
    </row>
    <row r="16" spans="1:35" ht="18" customHeight="1" thickBot="1" x14ac:dyDescent="0.2">
      <c r="A16" s="69"/>
      <c r="B16" s="69"/>
      <c r="C16" s="69"/>
      <c r="D16" s="69"/>
      <c r="F16" s="69"/>
      <c r="G16" s="95"/>
      <c r="H16" s="69"/>
      <c r="J16" s="95"/>
      <c r="K16" s="69"/>
      <c r="N16" s="69"/>
      <c r="O16" s="69"/>
      <c r="P16" s="133"/>
      <c r="R16" s="83" t="s">
        <v>126</v>
      </c>
      <c r="S16" s="134">
        <f>ROUNDUP(SUM(U16:W16)/3600*$T$3/100,0)*100</f>
        <v>0</v>
      </c>
      <c r="T16" s="135">
        <f>SUM(U16:W16)/3600</f>
        <v>0</v>
      </c>
      <c r="U16" s="136">
        <f>IF(AND(AF4=FALSE,AF15=TRUE),0,IF(SUM(U7:U15)&gt;0,IF(SUM(U7:U15)&gt;25*3600,5*3600,IF(SUM(U7:U15)&gt;15*3600,3*3600,2*3600)),0))</f>
        <v>0</v>
      </c>
      <c r="V16" s="137"/>
      <c r="W16" s="138"/>
      <c r="X16" s="62"/>
      <c r="Y16" s="139"/>
      <c r="Z16" s="139"/>
      <c r="AA16" s="139"/>
      <c r="AB16" s="140"/>
      <c r="AC16" s="139"/>
      <c r="AD16" s="138"/>
      <c r="AG16" s="103"/>
      <c r="AH16" s="69"/>
      <c r="AI16" s="69"/>
    </row>
    <row r="17" spans="1:35" ht="18" customHeight="1" thickBot="1" x14ac:dyDescent="0.2">
      <c r="A17" s="69"/>
      <c r="B17" s="69"/>
      <c r="C17" s="69"/>
      <c r="D17" s="69"/>
      <c r="F17" s="69"/>
      <c r="G17" s="95"/>
      <c r="H17" s="69"/>
      <c r="K17" s="69"/>
      <c r="N17" s="41" t="s">
        <v>85</v>
      </c>
      <c r="O17" s="141"/>
      <c r="P17" s="42" t="str">
        <f>S18</f>
        <v/>
      </c>
      <c r="S17" s="107">
        <f>SUM(S5:S16)</f>
        <v>0</v>
      </c>
      <c r="T17" s="142">
        <f>SUM(T5:T16)</f>
        <v>0</v>
      </c>
      <c r="U17" s="50">
        <f>SUM(U7:U15)</f>
        <v>0</v>
      </c>
      <c r="AB17" s="199" t="s">
        <v>127</v>
      </c>
      <c r="AC17" s="200"/>
      <c r="AF17" s="143"/>
      <c r="AG17" s="69"/>
      <c r="AH17" s="69"/>
      <c r="AI17" s="69"/>
    </row>
    <row r="18" spans="1:35" ht="18" customHeight="1" thickBot="1" x14ac:dyDescent="0.2">
      <c r="A18" s="69"/>
      <c r="B18" s="69"/>
      <c r="C18" s="69"/>
      <c r="D18" s="69"/>
      <c r="F18" s="69"/>
      <c r="G18" s="95"/>
      <c r="N18" s="47" t="s">
        <v>86</v>
      </c>
      <c r="O18" s="144"/>
      <c r="P18" s="43" t="str">
        <f>U18</f>
        <v/>
      </c>
      <c r="Q18" s="105"/>
      <c r="R18" s="96"/>
      <c r="S18" s="145" t="str">
        <f>IF(ROUNDUP(SUM(S5:S16)/10000,0)*10000=0,"",ROUNDUP(SUM(S5:S16)/10000,0)*10000)</f>
        <v/>
      </c>
      <c r="T18" s="146" t="str">
        <f>IF(ROUND(T17/7,1)=0,"",IF(ROUND(T17/7,1)&lt;1,1,(ROUNDUP(T17/7,0))))</f>
        <v/>
      </c>
      <c r="U18" s="147" t="str">
        <f>IF(T18="","",T18+1)</f>
        <v/>
      </c>
      <c r="AA18" s="70" t="s">
        <v>92</v>
      </c>
      <c r="AB18" s="148">
        <v>44</v>
      </c>
      <c r="AC18" s="148">
        <v>10</v>
      </c>
      <c r="AH18" s="69"/>
      <c r="AI18" s="69"/>
    </row>
    <row r="19" spans="1:35" ht="18" customHeight="1" x14ac:dyDescent="0.15">
      <c r="A19" s="69"/>
      <c r="B19" s="69"/>
      <c r="C19" s="69"/>
      <c r="D19" s="69"/>
      <c r="F19" s="69"/>
      <c r="H19" s="69"/>
      <c r="I19" s="69"/>
      <c r="J19" s="69"/>
      <c r="K19" s="69"/>
      <c r="L19" s="69"/>
      <c r="M19" s="69"/>
      <c r="N19" s="69"/>
      <c r="AA19" s="70" t="s">
        <v>93</v>
      </c>
      <c r="AB19" s="148">
        <v>15</v>
      </c>
      <c r="AC19" s="149">
        <v>8</v>
      </c>
      <c r="AH19" s="69"/>
      <c r="AI19" s="69"/>
    </row>
    <row r="20" spans="1:35" ht="18" customHeight="1" x14ac:dyDescent="0.15">
      <c r="A20" s="69"/>
      <c r="B20" s="69"/>
      <c r="C20" s="69"/>
      <c r="D20" s="69"/>
      <c r="F20" s="69"/>
      <c r="G20" s="95"/>
      <c r="H20" s="69"/>
      <c r="I20" s="69"/>
      <c r="J20" s="69"/>
      <c r="M20" s="69"/>
      <c r="AH20" s="69"/>
      <c r="AI20" s="69"/>
    </row>
    <row r="21" spans="1:35" ht="18" customHeight="1" x14ac:dyDescent="0.15">
      <c r="A21" s="69"/>
      <c r="B21" s="69"/>
      <c r="C21" s="69"/>
      <c r="D21" s="69"/>
      <c r="G21" s="69"/>
      <c r="H21" s="69"/>
      <c r="I21" s="69"/>
      <c r="J21" s="69"/>
      <c r="K21" s="69"/>
      <c r="L21" s="69"/>
      <c r="M21" s="69"/>
      <c r="AH21" s="69"/>
      <c r="AI21" s="69"/>
    </row>
    <row r="22" spans="1:35" ht="15" customHeight="1" x14ac:dyDescent="0.15">
      <c r="A22" s="69"/>
      <c r="B22" s="69"/>
      <c r="C22" s="69"/>
      <c r="D22" s="69"/>
      <c r="E22" s="150"/>
      <c r="F22" s="69"/>
      <c r="G22" s="69"/>
      <c r="AG22" s="69"/>
      <c r="AH22" s="69"/>
    </row>
    <row r="23" spans="1:35" ht="18" customHeight="1" x14ac:dyDescent="0.15">
      <c r="A23" s="69"/>
      <c r="B23" s="69"/>
      <c r="C23" s="69"/>
      <c r="D23" s="69"/>
      <c r="E23" s="69"/>
      <c r="F23" s="69"/>
      <c r="G23" s="69"/>
    </row>
    <row r="24" spans="1:35" ht="18" customHeight="1" x14ac:dyDescent="0.15">
      <c r="A24" s="69"/>
      <c r="B24" s="69"/>
      <c r="C24" s="69"/>
      <c r="D24" s="69"/>
      <c r="E24" s="69"/>
      <c r="F24" s="69"/>
      <c r="G24" s="69"/>
    </row>
    <row r="25" spans="1:35" ht="18" customHeight="1" x14ac:dyDescent="0.15"/>
  </sheetData>
  <sheetProtection algorithmName="SHA-512" hashValue="7fVy0l1+wajptphinOjfmaBaQPwoKQTwpbwY59sBtuV/ob4F61AdeNqQ5BM+dxsBpxez67U7rjJyPRzAv1SiMg==" saltValue="ItuhTpCpnfdLmTzADVB9JA==" spinCount="100000" sheet="1" selectLockedCells="1"/>
  <protectedRanges>
    <protectedRange sqref="E7:E9" name="範囲3"/>
    <protectedRange sqref="G16:G18 G13:G14 F10:G10 F6 J12 F11:F19 J8 J16" name="範囲1"/>
    <protectedRange sqref="J7" name="範囲1_2"/>
    <protectedRange sqref="J10:J11" name="範囲1_3"/>
    <protectedRange sqref="J15" name="範囲1_4"/>
  </protectedRanges>
  <mergeCells count="2">
    <mergeCell ref="A1:Q1"/>
    <mergeCell ref="AB17:AC17"/>
  </mergeCells>
  <phoneticPr fontId="1"/>
  <pageMargins left="0.70866141732283472" right="0.70866141732283472" top="0.39370078740157483" bottom="0.39370078740157483" header="0.31496062992125984" footer="0.31496062992125984"/>
  <pageSetup paperSize="9" scale="85" orientation="portrait" horizontalDpi="1200" verticalDpi="1200" r:id="rId1"/>
  <headerFooter>
    <oddFooter>&amp;C&amp;P / &amp;N Page</oddFooter>
  </headerFooter>
  <colBreaks count="1" manualBreakCount="1">
    <brk id="3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9153" r:id="rId4" name="Check Box 1">
              <controlPr defaultSize="0" autoFill="0" autoLine="0" autoPict="0">
                <anchor moveWithCells="1">
                  <from>
                    <xdr:col>1</xdr:col>
                    <xdr:colOff>257175</xdr:colOff>
                    <xdr:row>6</xdr:row>
                    <xdr:rowOff>19050</xdr:rowOff>
                  </from>
                  <to>
                    <xdr:col>3</xdr:col>
                    <xdr:colOff>9525</xdr:colOff>
                    <xdr:row>6</xdr:row>
                    <xdr:rowOff>209550</xdr:rowOff>
                  </to>
                </anchor>
              </controlPr>
            </control>
          </mc:Choice>
        </mc:AlternateContent>
        <mc:AlternateContent xmlns:mc="http://schemas.openxmlformats.org/markup-compatibility/2006">
          <mc:Choice Requires="x14">
            <control shapeId="49154" r:id="rId5" name="Check Box 2">
              <controlPr defaultSize="0" autoFill="0" autoLine="0" autoPict="0">
                <anchor moveWithCells="1">
                  <from>
                    <xdr:col>1</xdr:col>
                    <xdr:colOff>257175</xdr:colOff>
                    <xdr:row>7</xdr:row>
                    <xdr:rowOff>38100</xdr:rowOff>
                  </from>
                  <to>
                    <xdr:col>3</xdr:col>
                    <xdr:colOff>9525</xdr:colOff>
                    <xdr:row>7</xdr:row>
                    <xdr:rowOff>209550</xdr:rowOff>
                  </to>
                </anchor>
              </controlPr>
            </control>
          </mc:Choice>
        </mc:AlternateContent>
        <mc:AlternateContent xmlns:mc="http://schemas.openxmlformats.org/markup-compatibility/2006">
          <mc:Choice Requires="x14">
            <control shapeId="49155" r:id="rId6" name="Check Box 3">
              <controlPr defaultSize="0" autoFill="0" autoLine="0" autoPict="0" altText="">
                <anchor moveWithCells="1">
                  <from>
                    <xdr:col>1</xdr:col>
                    <xdr:colOff>257175</xdr:colOff>
                    <xdr:row>8</xdr:row>
                    <xdr:rowOff>38100</xdr:rowOff>
                  </from>
                  <to>
                    <xdr:col>3</xdr:col>
                    <xdr:colOff>9525</xdr:colOff>
                    <xdr:row>9</xdr:row>
                    <xdr:rowOff>0</xdr:rowOff>
                  </to>
                </anchor>
              </controlPr>
            </control>
          </mc:Choice>
        </mc:AlternateContent>
        <mc:AlternateContent xmlns:mc="http://schemas.openxmlformats.org/markup-compatibility/2006">
          <mc:Choice Requires="x14">
            <control shapeId="49156" r:id="rId7" name="Check Box 4">
              <controlPr defaultSize="0" autoFill="0" autoLine="0" autoPict="0">
                <anchor moveWithCells="1">
                  <from>
                    <xdr:col>8</xdr:col>
                    <xdr:colOff>0</xdr:colOff>
                    <xdr:row>6</xdr:row>
                    <xdr:rowOff>0</xdr:rowOff>
                  </from>
                  <to>
                    <xdr:col>9</xdr:col>
                    <xdr:colOff>0</xdr:colOff>
                    <xdr:row>6</xdr:row>
                    <xdr:rowOff>219075</xdr:rowOff>
                  </to>
                </anchor>
              </controlPr>
            </control>
          </mc:Choice>
        </mc:AlternateContent>
        <mc:AlternateContent xmlns:mc="http://schemas.openxmlformats.org/markup-compatibility/2006">
          <mc:Choice Requires="x14">
            <control shapeId="49157" r:id="rId8" name="Check Box 5">
              <controlPr defaultSize="0" autoFill="0" autoLine="0" autoPict="0">
                <anchor moveWithCells="1">
                  <from>
                    <xdr:col>8</xdr:col>
                    <xdr:colOff>0</xdr:colOff>
                    <xdr:row>9</xdr:row>
                    <xdr:rowOff>19050</xdr:rowOff>
                  </from>
                  <to>
                    <xdr:col>9</xdr:col>
                    <xdr:colOff>0</xdr:colOff>
                    <xdr:row>10</xdr:row>
                    <xdr:rowOff>9525</xdr:rowOff>
                  </to>
                </anchor>
              </controlPr>
            </control>
          </mc:Choice>
        </mc:AlternateContent>
        <mc:AlternateContent xmlns:mc="http://schemas.openxmlformats.org/markup-compatibility/2006">
          <mc:Choice Requires="x14">
            <control shapeId="49158" r:id="rId9" name="Group Box 6">
              <controlPr defaultSize="0" autoFill="0" autoPict="0">
                <anchor moveWithCells="1">
                  <from>
                    <xdr:col>1</xdr:col>
                    <xdr:colOff>161925</xdr:colOff>
                    <xdr:row>5</xdr:row>
                    <xdr:rowOff>200025</xdr:rowOff>
                  </from>
                  <to>
                    <xdr:col>6</xdr:col>
                    <xdr:colOff>180975</xdr:colOff>
                    <xdr:row>9</xdr:row>
                    <xdr:rowOff>76200</xdr:rowOff>
                  </to>
                </anchor>
              </controlPr>
            </control>
          </mc:Choice>
        </mc:AlternateContent>
        <mc:AlternateContent xmlns:mc="http://schemas.openxmlformats.org/markup-compatibility/2006">
          <mc:Choice Requires="x14">
            <control shapeId="49159" r:id="rId10" name="Check Box 7">
              <controlPr defaultSize="0" autoFill="0" autoLine="0" autoPict="0">
                <anchor moveWithCells="1">
                  <from>
                    <xdr:col>8</xdr:col>
                    <xdr:colOff>0</xdr:colOff>
                    <xdr:row>10</xdr:row>
                    <xdr:rowOff>9525</xdr:rowOff>
                  </from>
                  <to>
                    <xdr:col>9</xdr:col>
                    <xdr:colOff>0</xdr:colOff>
                    <xdr:row>11</xdr:row>
                    <xdr:rowOff>0</xdr:rowOff>
                  </to>
                </anchor>
              </controlPr>
            </control>
          </mc:Choice>
        </mc:AlternateContent>
        <mc:AlternateContent xmlns:mc="http://schemas.openxmlformats.org/markup-compatibility/2006">
          <mc:Choice Requires="x14">
            <control shapeId="49160" r:id="rId11" name="Group Box 8">
              <controlPr defaultSize="0" autoFill="0" autoPict="0">
                <anchor moveWithCells="1">
                  <from>
                    <xdr:col>1</xdr:col>
                    <xdr:colOff>171450</xdr:colOff>
                    <xdr:row>10</xdr:row>
                    <xdr:rowOff>209550</xdr:rowOff>
                  </from>
                  <to>
                    <xdr:col>4</xdr:col>
                    <xdr:colOff>133350</xdr:colOff>
                    <xdr:row>13</xdr:row>
                    <xdr:rowOff>57150</xdr:rowOff>
                  </to>
                </anchor>
              </controlPr>
            </control>
          </mc:Choice>
        </mc:AlternateContent>
        <mc:AlternateContent xmlns:mc="http://schemas.openxmlformats.org/markup-compatibility/2006">
          <mc:Choice Requires="x14">
            <control shapeId="49161" r:id="rId12" name="Option Button 9">
              <controlPr defaultSize="0" autoFill="0" autoLine="0" autoPict="0">
                <anchor moveWithCells="1">
                  <from>
                    <xdr:col>1</xdr:col>
                    <xdr:colOff>247650</xdr:colOff>
                    <xdr:row>11</xdr:row>
                    <xdr:rowOff>19050</xdr:rowOff>
                  </from>
                  <to>
                    <xdr:col>3</xdr:col>
                    <xdr:colOff>85725</xdr:colOff>
                    <xdr:row>11</xdr:row>
                    <xdr:rowOff>219075</xdr:rowOff>
                  </to>
                </anchor>
              </controlPr>
            </control>
          </mc:Choice>
        </mc:AlternateContent>
        <mc:AlternateContent xmlns:mc="http://schemas.openxmlformats.org/markup-compatibility/2006">
          <mc:Choice Requires="x14">
            <control shapeId="49162" r:id="rId13" name="Option Button 10">
              <controlPr defaultSize="0" autoFill="0" autoLine="0" autoPict="0">
                <anchor moveWithCells="1">
                  <from>
                    <xdr:col>1</xdr:col>
                    <xdr:colOff>247650</xdr:colOff>
                    <xdr:row>12</xdr:row>
                    <xdr:rowOff>9525</xdr:rowOff>
                  </from>
                  <to>
                    <xdr:col>3</xdr:col>
                    <xdr:colOff>28575</xdr:colOff>
                    <xdr:row>12</xdr:row>
                    <xdr:rowOff>209550</xdr:rowOff>
                  </to>
                </anchor>
              </controlPr>
            </control>
          </mc:Choice>
        </mc:AlternateContent>
        <mc:AlternateContent xmlns:mc="http://schemas.openxmlformats.org/markup-compatibility/2006">
          <mc:Choice Requires="x14">
            <control shapeId="49163" r:id="rId14" name="Check Box 11">
              <controlPr defaultSize="0" autoFill="0" autoLine="0" autoPict="0">
                <anchor moveWithCells="1">
                  <from>
                    <xdr:col>8</xdr:col>
                    <xdr:colOff>0</xdr:colOff>
                    <xdr:row>14</xdr:row>
                    <xdr:rowOff>19050</xdr:rowOff>
                  </from>
                  <to>
                    <xdr:col>9</xdr:col>
                    <xdr:colOff>0</xdr:colOff>
                    <xdr:row>15</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08D33-A763-4060-8BA2-D363E65C9E78}">
  <dimension ref="A1:B61"/>
  <sheetViews>
    <sheetView showGridLines="0" view="pageBreakPreview" zoomScale="90" zoomScaleNormal="100" zoomScaleSheetLayoutView="90" workbookViewId="0">
      <selection activeCell="A97" sqref="A97"/>
    </sheetView>
  </sheetViews>
  <sheetFormatPr defaultRowHeight="13.5" x14ac:dyDescent="0.15"/>
  <cols>
    <col min="1" max="1" width="86.25" style="28" customWidth="1"/>
    <col min="2" max="2" width="9" style="28" hidden="1" customWidth="1"/>
    <col min="3" max="16384" width="9" style="28"/>
  </cols>
  <sheetData>
    <row r="1" spans="1:1" ht="30" customHeight="1" x14ac:dyDescent="0.15">
      <c r="A1" s="27" t="s">
        <v>42</v>
      </c>
    </row>
    <row r="2" spans="1:1" x14ac:dyDescent="0.15">
      <c r="A2" s="29" t="s">
        <v>43</v>
      </c>
    </row>
    <row r="3" spans="1:1" x14ac:dyDescent="0.15">
      <c r="A3" s="30" t="s">
        <v>44</v>
      </c>
    </row>
    <row r="4" spans="1:1" x14ac:dyDescent="0.15">
      <c r="A4" s="30" t="s">
        <v>45</v>
      </c>
    </row>
    <row r="5" spans="1:1" x14ac:dyDescent="0.15">
      <c r="A5" s="30" t="s">
        <v>46</v>
      </c>
    </row>
    <row r="6" spans="1:1" x14ac:dyDescent="0.15">
      <c r="A6" s="30" t="s">
        <v>47</v>
      </c>
    </row>
    <row r="7" spans="1:1" x14ac:dyDescent="0.15">
      <c r="A7" s="30" t="s">
        <v>48</v>
      </c>
    </row>
    <row r="8" spans="1:1" x14ac:dyDescent="0.15">
      <c r="A8" s="30" t="s">
        <v>49</v>
      </c>
    </row>
    <row r="9" spans="1:1" x14ac:dyDescent="0.15">
      <c r="A9" s="30" t="s">
        <v>50</v>
      </c>
    </row>
    <row r="10" spans="1:1" x14ac:dyDescent="0.15">
      <c r="A10" s="30" t="s">
        <v>51</v>
      </c>
    </row>
    <row r="11" spans="1:1" x14ac:dyDescent="0.15">
      <c r="A11" s="30" t="s">
        <v>52</v>
      </c>
    </row>
    <row r="12" spans="1:1" x14ac:dyDescent="0.15">
      <c r="A12" s="31" t="s">
        <v>53</v>
      </c>
    </row>
    <row r="13" spans="1:1" x14ac:dyDescent="0.15">
      <c r="A13" s="31" t="s">
        <v>54</v>
      </c>
    </row>
    <row r="14" spans="1:1" ht="13.5" customHeight="1" x14ac:dyDescent="0.15">
      <c r="A14" s="31" t="s">
        <v>55</v>
      </c>
    </row>
    <row r="15" spans="1:1" ht="13.5" customHeight="1" x14ac:dyDescent="0.15">
      <c r="A15" s="31" t="s">
        <v>56</v>
      </c>
    </row>
    <row r="16" spans="1:1" x14ac:dyDescent="0.15">
      <c r="A16" s="30"/>
    </row>
    <row r="17" spans="1:1" x14ac:dyDescent="0.15">
      <c r="A17" s="29" t="s">
        <v>57</v>
      </c>
    </row>
    <row r="18" spans="1:1" x14ac:dyDescent="0.15">
      <c r="A18" s="31" t="s">
        <v>58</v>
      </c>
    </row>
    <row r="19" spans="1:1" x14ac:dyDescent="0.15">
      <c r="A19" s="31" t="s">
        <v>59</v>
      </c>
    </row>
    <row r="20" spans="1:1" x14ac:dyDescent="0.15">
      <c r="A20" s="31" t="s">
        <v>60</v>
      </c>
    </row>
    <row r="21" spans="1:1" x14ac:dyDescent="0.15">
      <c r="A21" s="30" t="s">
        <v>61</v>
      </c>
    </row>
    <row r="22" spans="1:1" x14ac:dyDescent="0.15">
      <c r="A22" s="30"/>
    </row>
    <row r="23" spans="1:1" x14ac:dyDescent="0.15">
      <c r="A23" s="29" t="s">
        <v>62</v>
      </c>
    </row>
    <row r="24" spans="1:1" x14ac:dyDescent="0.15">
      <c r="A24" s="29" t="s">
        <v>63</v>
      </c>
    </row>
    <row r="25" spans="1:1" x14ac:dyDescent="0.15">
      <c r="A25" s="30" t="s">
        <v>132</v>
      </c>
    </row>
    <row r="26" spans="1:1" x14ac:dyDescent="0.15">
      <c r="A26" s="30" t="s">
        <v>64</v>
      </c>
    </row>
    <row r="27" spans="1:1" x14ac:dyDescent="0.15">
      <c r="A27" s="30" t="s">
        <v>133</v>
      </c>
    </row>
    <row r="28" spans="1:1" x14ac:dyDescent="0.15">
      <c r="A28" s="30" t="s">
        <v>65</v>
      </c>
    </row>
    <row r="30" spans="1:1" x14ac:dyDescent="0.15">
      <c r="A30" s="30" t="s">
        <v>134</v>
      </c>
    </row>
    <row r="31" spans="1:1" x14ac:dyDescent="0.15">
      <c r="A31" s="28" t="s">
        <v>135</v>
      </c>
    </row>
    <row r="32" spans="1:1" x14ac:dyDescent="0.15">
      <c r="A32" s="32" t="s">
        <v>95</v>
      </c>
    </row>
    <row r="33" spans="1:1" x14ac:dyDescent="0.15">
      <c r="A33" s="30"/>
    </row>
    <row r="34" spans="1:1" x14ac:dyDescent="0.15">
      <c r="A34" s="29" t="s">
        <v>66</v>
      </c>
    </row>
    <row r="35" spans="1:1" x14ac:dyDescent="0.15">
      <c r="A35" s="30" t="s">
        <v>67</v>
      </c>
    </row>
    <row r="36" spans="1:1" x14ac:dyDescent="0.15">
      <c r="A36" s="30" t="s">
        <v>136</v>
      </c>
    </row>
    <row r="37" spans="1:1" x14ac:dyDescent="0.15">
      <c r="A37" s="30" t="s">
        <v>68</v>
      </c>
    </row>
    <row r="38" spans="1:1" x14ac:dyDescent="0.15">
      <c r="A38" s="30"/>
    </row>
    <row r="39" spans="1:1" x14ac:dyDescent="0.15">
      <c r="A39" s="30" t="s">
        <v>69</v>
      </c>
    </row>
    <row r="40" spans="1:1" x14ac:dyDescent="0.15">
      <c r="A40" s="30" t="s">
        <v>70</v>
      </c>
    </row>
    <row r="41" spans="1:1" x14ac:dyDescent="0.15">
      <c r="A41" s="30" t="s">
        <v>71</v>
      </c>
    </row>
    <row r="42" spans="1:1" x14ac:dyDescent="0.15">
      <c r="A42" s="30" t="s">
        <v>137</v>
      </c>
    </row>
    <row r="43" spans="1:1" x14ac:dyDescent="0.15">
      <c r="A43" s="30"/>
    </row>
    <row r="44" spans="1:1" x14ac:dyDescent="0.15">
      <c r="A44" s="30" t="s">
        <v>72</v>
      </c>
    </row>
    <row r="45" spans="1:1" x14ac:dyDescent="0.15">
      <c r="A45" s="30" t="s">
        <v>73</v>
      </c>
    </row>
    <row r="46" spans="1:1" x14ac:dyDescent="0.15">
      <c r="A46" s="30" t="s">
        <v>74</v>
      </c>
    </row>
    <row r="47" spans="1:1" x14ac:dyDescent="0.15">
      <c r="A47" s="30" t="s">
        <v>75</v>
      </c>
    </row>
    <row r="48" spans="1:1" x14ac:dyDescent="0.15">
      <c r="A48" s="30" t="s">
        <v>76</v>
      </c>
    </row>
    <row r="49" spans="1:1" x14ac:dyDescent="0.15">
      <c r="A49" s="30" t="s">
        <v>77</v>
      </c>
    </row>
    <row r="50" spans="1:1" x14ac:dyDescent="0.15">
      <c r="A50" s="30"/>
    </row>
    <row r="51" spans="1:1" x14ac:dyDescent="0.15">
      <c r="A51" s="30" t="s">
        <v>78</v>
      </c>
    </row>
    <row r="52" spans="1:1" x14ac:dyDescent="0.15">
      <c r="A52" s="30" t="s">
        <v>79</v>
      </c>
    </row>
    <row r="53" spans="1:1" x14ac:dyDescent="0.15">
      <c r="A53" s="30" t="s">
        <v>80</v>
      </c>
    </row>
    <row r="54" spans="1:1" x14ac:dyDescent="0.15">
      <c r="A54" s="30" t="s">
        <v>81</v>
      </c>
    </row>
    <row r="55" spans="1:1" x14ac:dyDescent="0.15">
      <c r="A55" s="30"/>
    </row>
    <row r="56" spans="1:1" x14ac:dyDescent="0.15">
      <c r="A56" s="29" t="s">
        <v>82</v>
      </c>
    </row>
    <row r="57" spans="1:1" x14ac:dyDescent="0.15">
      <c r="A57" s="33" t="s">
        <v>83</v>
      </c>
    </row>
    <row r="58" spans="1:1" x14ac:dyDescent="0.15">
      <c r="A58" s="33" t="s">
        <v>84</v>
      </c>
    </row>
    <row r="59" spans="1:1" x14ac:dyDescent="0.15">
      <c r="A59" s="34" t="s">
        <v>138</v>
      </c>
    </row>
    <row r="60" spans="1:1" x14ac:dyDescent="0.15">
      <c r="A60" s="33" t="s">
        <v>139</v>
      </c>
    </row>
    <row r="61" spans="1:1" x14ac:dyDescent="0.15">
      <c r="A61" s="34" t="s">
        <v>140</v>
      </c>
    </row>
  </sheetData>
  <sheetProtection algorithmName="SHA-512" hashValue="G/vUJ+IQViQew/dV0dWKni22CP0RX5PmhyI5/pLGp3PVyTlkcN2ychWwq1vqDGs3Ss03vFKazqwJaLMpTglYPw==" saltValue="UAQQdC/igMa4LM3xblOEQw==" spinCount="100000" sheet="1" objects="1" scenarios="1" selectLockedCells="1"/>
  <phoneticPr fontId="1"/>
  <hyperlinks>
    <hyperlink ref="A32" r:id="rId1" xr:uid="{DB187022-BD6B-4C40-9418-28BC987CEC36}"/>
  </hyperlinks>
  <pageMargins left="0.70866141732283472" right="0.70866141732283472" top="0.74803149606299213" bottom="0.74803149606299213" header="0.31496062992125984" footer="0.31496062992125984"/>
  <pageSetup paperSize="9" scale="95" orientation="portrait" horizontalDpi="1200" verticalDpi="1200" r:id="rId2"/>
  <headerFooter>
    <oddFooter>&amp;L事前測定申請書&amp;C&amp;P / &amp;N ページ</oddFooter>
  </headerFooter>
  <rowBreaks count="1" manualBreakCount="1">
    <brk id="55"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 </vt:lpstr>
      <vt:lpstr>メニュー</vt:lpstr>
      <vt:lpstr>ガイドライン</vt:lpstr>
      <vt:lpstr>ガイドライン!Print_Area</vt:lpstr>
      <vt:lpstr>メニュー!Print_Area</vt:lpstr>
      <vt:lpstr>'申請書 '!Print_Area</vt:lpstr>
    </vt:vector>
  </TitlesOfParts>
  <Company>Sony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0010010764</dc:creator>
  <cp:lastModifiedBy>Fukai, Yasuhiro (SGMO)</cp:lastModifiedBy>
  <cp:lastPrinted>2019-06-26T01:42:59Z</cp:lastPrinted>
  <dcterms:created xsi:type="dcterms:W3CDTF">2014-09-02T01:00:10Z</dcterms:created>
  <dcterms:modified xsi:type="dcterms:W3CDTF">2019-06-27T07:09:06Z</dcterms:modified>
</cp:coreProperties>
</file>